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mcarrillo\Desktop\Artículo 10\"/>
    </mc:Choice>
  </mc:AlternateContent>
  <xr:revisionPtr revIDLastSave="0" documentId="13_ncr:1_{1538BBAB-244D-4A6E-A8F1-2728786A2E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SUMEN NUMERAL 7" sheetId="20" r:id="rId1"/>
    <sheet name="NUMERAL 7" sheetId="30" r:id="rId2"/>
  </sheets>
  <definedNames>
    <definedName name="_xlnm._FilterDatabase" localSheetId="1" hidden="1">'NUMERAL 7'!$B$7:$T$207</definedName>
    <definedName name="_Hlk25070023" localSheetId="1">'NUMERAL 7'!#REF!</definedName>
    <definedName name="_xlnm.Print_Area" localSheetId="1">'NUMERAL 7'!$B$1:$T$207</definedName>
    <definedName name="_xlnm.Print_Titles" localSheetId="1">'NUMERAL 7'!$2:$7</definedName>
    <definedName name="Z_6AD032DF_9700_4DE6_A160_38A5579B4551_.wvu.FilterData" localSheetId="1" hidden="1">'NUMERAL 7'!$C$7:$R$7</definedName>
  </definedNames>
  <calcPr calcId="191029"/>
  <pivotCaches>
    <pivotCache cacheId="3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30" l="1"/>
  <c r="B10" i="30" s="1"/>
  <c r="B11" i="30" s="1"/>
  <c r="B12" i="30" s="1"/>
  <c r="B13" i="30" s="1"/>
  <c r="B14" i="30" s="1"/>
  <c r="B15" i="30" s="1"/>
  <c r="B16" i="30" s="1"/>
  <c r="B17" i="30" s="1"/>
  <c r="B18" i="30" s="1"/>
  <c r="B19" i="30" s="1"/>
  <c r="B20" i="30" s="1"/>
  <c r="B21" i="30" s="1"/>
  <c r="B22" i="30" s="1"/>
  <c r="B23" i="30" s="1"/>
  <c r="B24" i="30" s="1"/>
  <c r="B25" i="30" s="1"/>
  <c r="B26" i="30" s="1"/>
  <c r="B27" i="30" s="1"/>
  <c r="B28" i="30" s="1"/>
  <c r="B29" i="30" s="1"/>
  <c r="B30" i="30" s="1"/>
  <c r="B31" i="30" s="1"/>
  <c r="B32" i="30" s="1"/>
  <c r="B33" i="30" s="1"/>
  <c r="B34" i="30" s="1"/>
  <c r="B35" i="30" s="1"/>
  <c r="B36" i="30" s="1"/>
  <c r="B37" i="30" s="1"/>
  <c r="B38" i="30" s="1"/>
  <c r="B39" i="30" s="1"/>
  <c r="B40" i="30" s="1"/>
  <c r="B41" i="30" s="1"/>
  <c r="B42" i="30" s="1"/>
  <c r="B43" i="30" s="1"/>
  <c r="B44" i="30" s="1"/>
  <c r="B45" i="30" s="1"/>
  <c r="B46" i="30" s="1"/>
  <c r="B47" i="30" s="1"/>
  <c r="B48" i="30" s="1"/>
  <c r="B49" i="30" s="1"/>
  <c r="B50" i="30" s="1"/>
  <c r="B51" i="30" s="1"/>
  <c r="B52" i="30" s="1"/>
  <c r="B53" i="30" s="1"/>
  <c r="B54" i="30" s="1"/>
  <c r="B55" i="30" s="1"/>
  <c r="B56" i="30" s="1"/>
  <c r="B57" i="30" s="1"/>
  <c r="B58" i="30" s="1"/>
  <c r="B59" i="30" s="1"/>
  <c r="B60" i="30" s="1"/>
  <c r="B61" i="30" s="1"/>
  <c r="B62" i="30" s="1"/>
  <c r="B63" i="30" s="1"/>
  <c r="B64" i="30" s="1"/>
  <c r="B65" i="30" s="1"/>
  <c r="B66" i="30" s="1"/>
  <c r="B67" i="30" s="1"/>
  <c r="B68" i="30" s="1"/>
  <c r="B69" i="30" s="1"/>
  <c r="B70" i="30" s="1"/>
  <c r="B71" i="30" s="1"/>
  <c r="B72" i="30" s="1"/>
  <c r="B73" i="30" s="1"/>
  <c r="B74" i="30" s="1"/>
  <c r="B75" i="30" s="1"/>
  <c r="B76" i="30" s="1"/>
  <c r="B77" i="30" s="1"/>
  <c r="B78" i="30" s="1"/>
  <c r="B79" i="30" s="1"/>
  <c r="B80" i="30" s="1"/>
  <c r="B81" i="30" s="1"/>
  <c r="B82" i="30" s="1"/>
  <c r="B83" i="30" s="1"/>
  <c r="B84" i="30" s="1"/>
  <c r="B85" i="30" s="1"/>
  <c r="B86" i="30" s="1"/>
  <c r="B87" i="30" s="1"/>
  <c r="B88" i="30" s="1"/>
  <c r="B89" i="30" s="1"/>
  <c r="B90" i="30" s="1"/>
  <c r="B91" i="30" s="1"/>
  <c r="B92" i="30" s="1"/>
  <c r="B93" i="30" s="1"/>
  <c r="B94" i="30" s="1"/>
  <c r="B95" i="30" s="1"/>
  <c r="B96" i="30" s="1"/>
  <c r="B97" i="30" s="1"/>
  <c r="B98" i="30" s="1"/>
  <c r="B99" i="30" s="1"/>
  <c r="B100" i="30" s="1"/>
  <c r="B101" i="30" s="1"/>
  <c r="B102" i="30" s="1"/>
  <c r="B103" i="30" s="1"/>
  <c r="B104" i="30" s="1"/>
  <c r="B105" i="30" s="1"/>
  <c r="B106" i="30" s="1"/>
  <c r="B107" i="30" s="1"/>
  <c r="B108" i="30" s="1"/>
  <c r="B109" i="30" s="1"/>
  <c r="B110" i="30" s="1"/>
  <c r="B111" i="30" s="1"/>
  <c r="B112" i="30" s="1"/>
  <c r="B113" i="30" s="1"/>
  <c r="B114" i="30" s="1"/>
  <c r="B115" i="30" s="1"/>
  <c r="B116" i="30" s="1"/>
  <c r="B117" i="30" s="1"/>
  <c r="B118" i="30" s="1"/>
  <c r="B119" i="30" s="1"/>
  <c r="B120" i="30" s="1"/>
  <c r="B121" i="30" s="1"/>
  <c r="B122" i="30" s="1"/>
  <c r="B123" i="30" s="1"/>
  <c r="B124" i="30" s="1"/>
  <c r="B125" i="30" s="1"/>
  <c r="B126" i="30" s="1"/>
  <c r="B127" i="30" s="1"/>
  <c r="B128" i="30" s="1"/>
  <c r="B129" i="30" s="1"/>
  <c r="B130" i="30" s="1"/>
  <c r="B131" i="30" s="1"/>
  <c r="B132" i="30" s="1"/>
  <c r="B133" i="30" s="1"/>
  <c r="B134" i="30" s="1"/>
  <c r="B135" i="30" s="1"/>
  <c r="B136" i="30" s="1"/>
  <c r="B137" i="30" s="1"/>
  <c r="B138" i="30" s="1"/>
  <c r="B139" i="30" s="1"/>
  <c r="B140" i="30" s="1"/>
  <c r="B141" i="30" s="1"/>
  <c r="B142" i="30" s="1"/>
  <c r="B143" i="30" s="1"/>
  <c r="B144" i="30" s="1"/>
  <c r="B145" i="30" s="1"/>
  <c r="B146" i="30" s="1"/>
  <c r="B147" i="30" s="1"/>
  <c r="B148" i="30" s="1"/>
  <c r="B149" i="30" s="1"/>
  <c r="B150" i="30" s="1"/>
  <c r="B151" i="30" s="1"/>
  <c r="B152" i="30" s="1"/>
  <c r="B153" i="30" s="1"/>
  <c r="B154" i="30" s="1"/>
  <c r="B155" i="30" s="1"/>
  <c r="B156" i="30" s="1"/>
  <c r="B157" i="30" s="1"/>
  <c r="B158" i="30" s="1"/>
  <c r="B159" i="30" s="1"/>
  <c r="B160" i="30" s="1"/>
  <c r="B161" i="30" s="1"/>
  <c r="B162" i="30" s="1"/>
  <c r="B163" i="30" s="1"/>
  <c r="B164" i="30" s="1"/>
  <c r="B165" i="30" s="1"/>
  <c r="B166" i="30" s="1"/>
  <c r="B167" i="30" s="1"/>
  <c r="B168" i="30" s="1"/>
  <c r="B169" i="30" s="1"/>
  <c r="B170" i="30" s="1"/>
  <c r="B171" i="30" s="1"/>
  <c r="B172" i="30" s="1"/>
  <c r="B173" i="30" s="1"/>
  <c r="B174" i="30" s="1"/>
  <c r="B175" i="30" s="1"/>
  <c r="B176" i="30" s="1"/>
  <c r="B177" i="30" s="1"/>
  <c r="B178" i="30" s="1"/>
  <c r="B179" i="30" s="1"/>
  <c r="B180" i="30" s="1"/>
  <c r="B181" i="30" s="1"/>
  <c r="B182" i="30" s="1"/>
  <c r="B183" i="30" s="1"/>
  <c r="B184" i="30" s="1"/>
  <c r="B185" i="30" s="1"/>
  <c r="B186" i="30" s="1"/>
  <c r="B187" i="30" s="1"/>
  <c r="B188" i="30" s="1"/>
  <c r="B189" i="30" s="1"/>
  <c r="B190" i="30" s="1"/>
  <c r="B191" i="30" s="1"/>
  <c r="B192" i="30" s="1"/>
  <c r="B193" i="30" s="1"/>
  <c r="B194" i="30" s="1"/>
  <c r="B195" i="30" s="1"/>
  <c r="B196" i="30" s="1"/>
  <c r="B197" i="30" s="1"/>
  <c r="B198" i="30" s="1"/>
  <c r="B199" i="30" s="1"/>
  <c r="B200" i="30" s="1"/>
  <c r="B201" i="30" s="1"/>
  <c r="B202" i="30" s="1"/>
  <c r="B203" i="30" s="1"/>
  <c r="B204" i="30" s="1"/>
  <c r="B205" i="30" s="1"/>
  <c r="B206" i="30" s="1"/>
  <c r="B207" i="30" s="1"/>
  <c r="P8" i="30"/>
  <c r="S8" i="30"/>
  <c r="P9" i="30"/>
  <c r="S9" i="30"/>
  <c r="P10" i="30"/>
  <c r="S10" i="30"/>
  <c r="P11" i="30"/>
  <c r="S11" i="30"/>
  <c r="P12" i="30"/>
  <c r="S12" i="30"/>
  <c r="P13" i="30"/>
  <c r="S13" i="30"/>
  <c r="P14" i="30"/>
  <c r="S14" i="30"/>
  <c r="P15" i="30"/>
  <c r="S15" i="30"/>
  <c r="P16" i="30"/>
  <c r="S16" i="30"/>
  <c r="P17" i="30"/>
  <c r="S17" i="30"/>
  <c r="P18" i="30"/>
  <c r="S18" i="30"/>
  <c r="P19" i="30"/>
  <c r="S19" i="30"/>
  <c r="P20" i="30"/>
  <c r="S20" i="30"/>
  <c r="P21" i="30"/>
  <c r="S21" i="30"/>
  <c r="P22" i="30"/>
  <c r="S22" i="30"/>
  <c r="P23" i="30"/>
  <c r="S23" i="30"/>
  <c r="P24" i="30"/>
  <c r="S24" i="30"/>
  <c r="P25" i="30"/>
  <c r="S25" i="30"/>
  <c r="P26" i="30"/>
  <c r="S26" i="30"/>
  <c r="P27" i="30"/>
  <c r="S27" i="30"/>
  <c r="P28" i="30"/>
  <c r="S28" i="30"/>
  <c r="P29" i="30"/>
  <c r="S29" i="30"/>
  <c r="P30" i="30"/>
  <c r="S30" i="30"/>
  <c r="P31" i="30"/>
  <c r="S31" i="30"/>
  <c r="P32" i="30"/>
  <c r="S32" i="30"/>
  <c r="P33" i="30"/>
  <c r="P34" i="30"/>
  <c r="S34" i="30"/>
  <c r="P35" i="30"/>
  <c r="S35" i="30"/>
  <c r="P36" i="30"/>
  <c r="S36" i="30"/>
  <c r="P37" i="30"/>
  <c r="S37" i="30"/>
  <c r="P38" i="30"/>
  <c r="S38" i="30"/>
  <c r="P39" i="30"/>
  <c r="S39" i="30"/>
  <c r="P40" i="30"/>
  <c r="S40" i="30"/>
  <c r="P41" i="30"/>
  <c r="S41" i="30"/>
  <c r="P42" i="30"/>
  <c r="S42" i="30"/>
  <c r="P43" i="30"/>
  <c r="S43" i="30"/>
  <c r="P44" i="30"/>
  <c r="S44" i="30"/>
  <c r="P45" i="30"/>
  <c r="S45" i="30"/>
  <c r="P46" i="30"/>
  <c r="S46" i="30"/>
  <c r="P47" i="30"/>
  <c r="S47" i="30"/>
  <c r="P48" i="30"/>
  <c r="S48" i="30"/>
  <c r="P49" i="30"/>
  <c r="S49" i="30"/>
  <c r="P50" i="30"/>
  <c r="S50" i="30"/>
  <c r="P51" i="30"/>
  <c r="P52" i="30"/>
  <c r="S52" i="30"/>
  <c r="P53" i="30"/>
  <c r="S53" i="30"/>
  <c r="P54" i="30"/>
  <c r="S54" i="30"/>
  <c r="P55" i="30"/>
  <c r="S55" i="30"/>
  <c r="P56" i="30"/>
  <c r="S56" i="30"/>
  <c r="P57" i="30"/>
  <c r="S57" i="30"/>
  <c r="P58" i="30"/>
  <c r="S58" i="30"/>
  <c r="P59" i="30"/>
  <c r="S59" i="30"/>
  <c r="P60" i="30"/>
  <c r="S60" i="30"/>
  <c r="P61" i="30"/>
  <c r="S61" i="30"/>
  <c r="P62" i="30"/>
  <c r="S62" i="30"/>
  <c r="P63" i="30"/>
  <c r="S63" i="30"/>
  <c r="P64" i="30"/>
  <c r="S64" i="30"/>
  <c r="P65" i="30"/>
  <c r="S65" i="30"/>
  <c r="P66" i="30"/>
  <c r="S66" i="30"/>
  <c r="P67" i="30"/>
  <c r="S67" i="30"/>
  <c r="P68" i="30"/>
  <c r="S68" i="30"/>
  <c r="P69" i="30"/>
  <c r="S69" i="30"/>
  <c r="P70" i="30"/>
  <c r="S70" i="30"/>
  <c r="P71" i="30"/>
  <c r="S71" i="30"/>
  <c r="P72" i="30"/>
  <c r="S72" i="30"/>
  <c r="P73" i="30"/>
  <c r="S73" i="30"/>
  <c r="P74" i="30"/>
  <c r="S74" i="30"/>
  <c r="P75" i="30"/>
  <c r="S75" i="30"/>
  <c r="P76" i="30"/>
  <c r="S76" i="30"/>
  <c r="P77" i="30"/>
  <c r="S77" i="30"/>
  <c r="P78" i="30"/>
  <c r="S78" i="30"/>
  <c r="P79" i="30"/>
  <c r="S79" i="30"/>
  <c r="P80" i="30"/>
  <c r="S80" i="30"/>
  <c r="P81" i="30"/>
  <c r="S81" i="30"/>
  <c r="P82" i="30"/>
  <c r="S82" i="30"/>
  <c r="P83" i="30"/>
  <c r="S83" i="30"/>
  <c r="P84" i="30"/>
  <c r="S84" i="30"/>
  <c r="P85" i="30"/>
  <c r="S85" i="30"/>
  <c r="P86" i="30"/>
  <c r="S86" i="30"/>
  <c r="P87" i="30"/>
  <c r="S87" i="30"/>
  <c r="P88" i="30"/>
  <c r="S88" i="30"/>
  <c r="P89" i="30"/>
  <c r="S89" i="30"/>
  <c r="P90" i="30"/>
  <c r="S90" i="30"/>
  <c r="P91" i="30"/>
  <c r="S91" i="30"/>
  <c r="P92" i="30"/>
  <c r="S92" i="30"/>
  <c r="P93" i="30"/>
  <c r="S93" i="30"/>
  <c r="P94" i="30"/>
  <c r="S94" i="30"/>
  <c r="P95" i="30"/>
  <c r="S95" i="30"/>
  <c r="P96" i="30"/>
  <c r="S96" i="30"/>
  <c r="P97" i="30"/>
  <c r="S97" i="30"/>
  <c r="P98" i="30"/>
  <c r="S98" i="30"/>
  <c r="P99" i="30"/>
  <c r="S99" i="30"/>
  <c r="P100" i="30"/>
  <c r="S100" i="30"/>
  <c r="P101" i="30"/>
  <c r="S101" i="30"/>
  <c r="P102" i="30"/>
  <c r="S102" i="30"/>
  <c r="P103" i="30"/>
  <c r="S103" i="30"/>
  <c r="P104" i="30"/>
  <c r="S104" i="30"/>
  <c r="P105" i="30"/>
  <c r="S105" i="30"/>
  <c r="P106" i="30"/>
  <c r="S106" i="30"/>
  <c r="P107" i="30"/>
  <c r="S107" i="30"/>
  <c r="P108" i="30"/>
  <c r="S108" i="30"/>
  <c r="P109" i="30"/>
  <c r="S109" i="30"/>
  <c r="P110" i="30"/>
  <c r="S110" i="30"/>
  <c r="P111" i="30"/>
  <c r="S111" i="30"/>
  <c r="P112" i="30"/>
  <c r="S112" i="30"/>
  <c r="P113" i="30"/>
  <c r="S113" i="30"/>
  <c r="P114" i="30"/>
  <c r="S114" i="30"/>
  <c r="P115" i="30"/>
  <c r="S115" i="30"/>
  <c r="P116" i="30"/>
  <c r="S116" i="30"/>
  <c r="P117" i="30"/>
  <c r="S117" i="30"/>
  <c r="P118" i="30"/>
  <c r="S118" i="30"/>
  <c r="P119" i="30"/>
  <c r="S119" i="30"/>
  <c r="P120" i="30"/>
  <c r="S120" i="30"/>
  <c r="P121" i="30"/>
  <c r="S121" i="30"/>
  <c r="P122" i="30"/>
  <c r="S122" i="30"/>
  <c r="P123" i="30"/>
  <c r="S123" i="30"/>
  <c r="P124" i="30"/>
  <c r="S124" i="30"/>
  <c r="P125" i="30"/>
  <c r="P126" i="30"/>
  <c r="P127" i="30"/>
  <c r="P128" i="30"/>
  <c r="P129" i="30"/>
  <c r="P130" i="30"/>
  <c r="S130" i="30"/>
  <c r="P131" i="30"/>
  <c r="S131" i="30"/>
  <c r="P132" i="30"/>
  <c r="S132" i="30"/>
  <c r="P133" i="30"/>
  <c r="S133" i="30"/>
  <c r="P134" i="30"/>
  <c r="S134" i="30"/>
  <c r="P135" i="30"/>
  <c r="S135" i="30"/>
  <c r="P136" i="30"/>
  <c r="S136" i="30"/>
  <c r="P137" i="30"/>
  <c r="S137" i="30"/>
  <c r="P138" i="30"/>
  <c r="S138" i="30"/>
  <c r="P139" i="30"/>
  <c r="S139" i="30"/>
  <c r="P140" i="30"/>
  <c r="S140" i="30"/>
  <c r="P141" i="30"/>
  <c r="S141" i="30"/>
  <c r="P142" i="30"/>
  <c r="S142" i="30"/>
  <c r="P143" i="30"/>
  <c r="S143" i="30"/>
  <c r="P144" i="30"/>
  <c r="S144" i="30"/>
  <c r="P145" i="30"/>
  <c r="S145" i="30"/>
  <c r="P146" i="30"/>
  <c r="S146" i="30"/>
  <c r="P147" i="30"/>
  <c r="S147" i="30"/>
  <c r="P148" i="30"/>
  <c r="P149" i="30"/>
  <c r="P150" i="30"/>
  <c r="P151" i="30"/>
  <c r="S151" i="30"/>
  <c r="P152" i="30"/>
  <c r="S152" i="30"/>
  <c r="P153" i="30"/>
  <c r="S153" i="30"/>
  <c r="P154" i="30"/>
  <c r="S154" i="30"/>
  <c r="P155" i="30"/>
  <c r="S155" i="30"/>
  <c r="P156" i="30"/>
  <c r="S156" i="30"/>
  <c r="P157" i="30"/>
  <c r="S157" i="30"/>
  <c r="P158" i="30"/>
  <c r="S158" i="30"/>
  <c r="P159" i="30"/>
  <c r="S159" i="30"/>
  <c r="P160" i="30"/>
  <c r="S160" i="30"/>
  <c r="P161" i="30"/>
  <c r="S161" i="30"/>
  <c r="P162" i="30"/>
  <c r="S162" i="30"/>
  <c r="P163" i="30"/>
  <c r="S163" i="30"/>
  <c r="P164" i="30"/>
  <c r="S164" i="30"/>
  <c r="P165" i="30"/>
  <c r="P166" i="30"/>
  <c r="S166" i="30"/>
  <c r="P167" i="30"/>
  <c r="S167" i="30"/>
  <c r="P168" i="30"/>
  <c r="S168" i="30"/>
  <c r="P169" i="30"/>
  <c r="S169" i="30"/>
  <c r="P170" i="30"/>
  <c r="S170" i="30"/>
  <c r="P171" i="30"/>
  <c r="S171" i="30"/>
  <c r="P172" i="30"/>
  <c r="S172" i="30"/>
  <c r="P173" i="30"/>
  <c r="S173" i="30"/>
  <c r="P174" i="30"/>
  <c r="S174" i="30"/>
  <c r="P175" i="30"/>
  <c r="S175" i="30"/>
  <c r="P176" i="30"/>
  <c r="S176" i="30"/>
  <c r="P177" i="30"/>
  <c r="S177" i="30"/>
  <c r="P178" i="30"/>
  <c r="S178" i="30"/>
  <c r="P179" i="30"/>
  <c r="S179" i="30"/>
  <c r="P180" i="30"/>
  <c r="S180" i="30"/>
  <c r="P181" i="30"/>
  <c r="S181" i="30"/>
  <c r="P182" i="30"/>
  <c r="S182" i="30"/>
  <c r="P183" i="30"/>
  <c r="S183" i="30"/>
  <c r="P184" i="30"/>
  <c r="S184" i="30"/>
  <c r="P185" i="30"/>
  <c r="S185" i="30"/>
  <c r="P186" i="30"/>
  <c r="S186" i="30"/>
  <c r="P187" i="30"/>
  <c r="S187" i="30"/>
  <c r="P188" i="30"/>
  <c r="S188" i="30"/>
  <c r="P189" i="30"/>
  <c r="S189" i="30"/>
  <c r="P190" i="30"/>
  <c r="S190" i="30"/>
  <c r="P191" i="30"/>
  <c r="S191" i="30"/>
  <c r="P192" i="30"/>
  <c r="S192" i="30"/>
  <c r="P193" i="30"/>
  <c r="S193" i="30"/>
  <c r="P194" i="30"/>
  <c r="P195" i="30"/>
  <c r="S195" i="30"/>
  <c r="P196" i="30"/>
  <c r="S196" i="30"/>
  <c r="P197" i="30"/>
  <c r="S197" i="30"/>
  <c r="P198" i="30"/>
  <c r="S198" i="30"/>
  <c r="P199" i="30"/>
  <c r="S199" i="30"/>
  <c r="P200" i="30"/>
  <c r="S200" i="30"/>
  <c r="P201" i="30"/>
  <c r="S201" i="30"/>
  <c r="P202" i="30"/>
  <c r="S202" i="30"/>
  <c r="P203" i="30"/>
  <c r="S203" i="30"/>
  <c r="P204" i="30"/>
  <c r="S204" i="30"/>
  <c r="P205" i="30"/>
  <c r="S205" i="30"/>
  <c r="P206" i="30"/>
  <c r="S206" i="30"/>
  <c r="P207" i="30"/>
  <c r="S207" i="30"/>
</calcChain>
</file>

<file path=xl/sharedStrings.xml><?xml version="1.0" encoding="utf-8"?>
<sst xmlns="http://schemas.openxmlformats.org/spreadsheetml/2006/main" count="2280" uniqueCount="704">
  <si>
    <t>PROCODE</t>
  </si>
  <si>
    <t>PROVIDI</t>
  </si>
  <si>
    <t>Chimaltenango</t>
  </si>
  <si>
    <t>Alta Verapaz</t>
  </si>
  <si>
    <t>Alcalde Municipal</t>
  </si>
  <si>
    <t>Huehuetenango</t>
  </si>
  <si>
    <t>PROACO</t>
  </si>
  <si>
    <t>Tubería</t>
  </si>
  <si>
    <t>Guatemala</t>
  </si>
  <si>
    <t>Jutiapa</t>
  </si>
  <si>
    <t>Sololá</t>
  </si>
  <si>
    <t>Arroz</t>
  </si>
  <si>
    <t>PROGRAMA</t>
  </si>
  <si>
    <t>CARGO</t>
  </si>
  <si>
    <t>COMUNIDAD BENEFICIADA</t>
  </si>
  <si>
    <t>MUNICIPIO</t>
  </si>
  <si>
    <t>DEPARTAMENTO</t>
  </si>
  <si>
    <t>Total general</t>
  </si>
  <si>
    <t>Izabal</t>
  </si>
  <si>
    <t>Alcalde Auxiliar</t>
  </si>
  <si>
    <t>Quetzaltenango</t>
  </si>
  <si>
    <t>San Marcos</t>
  </si>
  <si>
    <t>Alcalde Comunitario</t>
  </si>
  <si>
    <t>Jalapa</t>
  </si>
  <si>
    <t>Cobán</t>
  </si>
  <si>
    <t>Retalhuleu</t>
  </si>
  <si>
    <t>San Felipe</t>
  </si>
  <si>
    <t>Totonicapán</t>
  </si>
  <si>
    <t>Santa Rosa</t>
  </si>
  <si>
    <t>Quiché</t>
  </si>
  <si>
    <t>Petén</t>
  </si>
  <si>
    <t>Chiquimula</t>
  </si>
  <si>
    <t>Presidente del Consejo Comunitario de Desarrollo -COCODE-</t>
  </si>
  <si>
    <t>NO. PROYECTO</t>
  </si>
  <si>
    <t>VALOR TOTAL Q</t>
  </si>
  <si>
    <t xml:space="preserve">VALOR
UNITARIO </t>
  </si>
  <si>
    <t>CANTIDAD 
DOTADA</t>
  </si>
  <si>
    <t>DESCRIPCIÓN</t>
  </si>
  <si>
    <t>MATERIAL DOTADO</t>
  </si>
  <si>
    <t>NO.  DE ACTA</t>
  </si>
  <si>
    <t>DPI BENEFI.</t>
  </si>
  <si>
    <t>NOMBRE SOLICITANTE</t>
  </si>
  <si>
    <t>FECHA DE ENTREGA</t>
  </si>
  <si>
    <t>No.</t>
  </si>
  <si>
    <t>Taxisco</t>
  </si>
  <si>
    <t>Villa Nueva</t>
  </si>
  <si>
    <t>Agua Potable</t>
  </si>
  <si>
    <t>BENEFICIARIOS
INDIRECTOS</t>
  </si>
  <si>
    <t>BENEFICIARIOS
DIRECTOS</t>
  </si>
  <si>
    <t>AÑO</t>
  </si>
  <si>
    <t>Baja Verapaz</t>
  </si>
  <si>
    <t>Livingston</t>
  </si>
  <si>
    <t>Colotenango</t>
  </si>
  <si>
    <t>San Sebastián Huehuetenango</t>
  </si>
  <si>
    <t>Fray Bartolomé de las Casas</t>
  </si>
  <si>
    <t>San Pedro Sacatepéquez</t>
  </si>
  <si>
    <t>Coordinador del Consejo Comunitario de Desarrollo -COCODE-</t>
  </si>
  <si>
    <t>Concreto</t>
  </si>
  <si>
    <t>Caserío Las Delicias</t>
  </si>
  <si>
    <t>Concreto Premezclado Cupón</t>
  </si>
  <si>
    <t>Adoquin</t>
  </si>
  <si>
    <t>Aldea El Aguacate</t>
  </si>
  <si>
    <t>Aldea Calaja</t>
  </si>
  <si>
    <t>Estación Total</t>
  </si>
  <si>
    <t>Los Amates</t>
  </si>
  <si>
    <t>Aldea Finca Santa Inés</t>
  </si>
  <si>
    <t>Santa Catalina la Tinta</t>
  </si>
  <si>
    <t>Aldea Chavacal I</t>
  </si>
  <si>
    <t>Caserío San Vicente I</t>
  </si>
  <si>
    <t>Caserío San José los Cruces</t>
  </si>
  <si>
    <t>Aldea Salac I</t>
  </si>
  <si>
    <t>Caserío San Vicente II</t>
  </si>
  <si>
    <t>Olopa</t>
  </si>
  <si>
    <t>San Juan Ostuncalco</t>
  </si>
  <si>
    <t>Arroz De 10 Kilos</t>
  </si>
  <si>
    <t>018-0-2024</t>
  </si>
  <si>
    <t>Santa Lucía Utatlán</t>
  </si>
  <si>
    <t>San Pedro Carchá</t>
  </si>
  <si>
    <t>Purulhá</t>
  </si>
  <si>
    <t>Chiquimulilla</t>
  </si>
  <si>
    <t>Panel Solar</t>
  </si>
  <si>
    <t>Taller de Computación</t>
  </si>
  <si>
    <t>024-0-2024</t>
  </si>
  <si>
    <t>Mesa Bipersonal Escolar</t>
  </si>
  <si>
    <t>020-0-2024</t>
  </si>
  <si>
    <t>Proyector 3,400 Lumen</t>
  </si>
  <si>
    <t>Computadora de Escritorio</t>
  </si>
  <si>
    <t>Herramienta de Labranza</t>
  </si>
  <si>
    <t>025-0-2024</t>
  </si>
  <si>
    <t>Bomba De Plastico De 16 Litros</t>
  </si>
  <si>
    <t>Aguacatán</t>
  </si>
  <si>
    <t>San Martín Jilotepeque</t>
  </si>
  <si>
    <t>San Pedro Pinula</t>
  </si>
  <si>
    <t>Aldea Nuevo Palmar</t>
  </si>
  <si>
    <t>Santa Apolonia</t>
  </si>
  <si>
    <t>Estufa Ahorradora de Leña</t>
  </si>
  <si>
    <t>Estufa</t>
  </si>
  <si>
    <t>Kit de Panel Solar</t>
  </si>
  <si>
    <t>030-0-2024</t>
  </si>
  <si>
    <t>052-0-2024</t>
  </si>
  <si>
    <t>Herramienta de Albañileria</t>
  </si>
  <si>
    <t>045-0-2024</t>
  </si>
  <si>
    <t>Cupón Techo Mínimo</t>
  </si>
  <si>
    <t>Cupones Canjeables Por Kit De Techo Minimo</t>
  </si>
  <si>
    <t>039-0-2024</t>
  </si>
  <si>
    <t>Molino</t>
  </si>
  <si>
    <t>029-0-2024</t>
  </si>
  <si>
    <t>Estación Total Topográfica</t>
  </si>
  <si>
    <t>Tubo Diametro 1 1/2 Plgs X 6 Mts</t>
  </si>
  <si>
    <t>035-0-2024</t>
  </si>
  <si>
    <t>Kit Para Recolección De Agua De Lluvia</t>
  </si>
  <si>
    <t>Pueblo Nuevo Viñas</t>
  </si>
  <si>
    <t>Jalpatagua</t>
  </si>
  <si>
    <t>Concepción Huista</t>
  </si>
  <si>
    <t>San Juan Atitán</t>
  </si>
  <si>
    <t>Santa Cruz Verapaz</t>
  </si>
  <si>
    <t>Comunidad Nueva Esperanza</t>
  </si>
  <si>
    <t>Caserío Chuiatzam</t>
  </si>
  <si>
    <t>N/A</t>
  </si>
  <si>
    <t>046-0-2024</t>
  </si>
  <si>
    <t>054-0-2024</t>
  </si>
  <si>
    <t>Hoz Dentada</t>
  </si>
  <si>
    <t>Pala Con Cabo</t>
  </si>
  <si>
    <t>Machete</t>
  </si>
  <si>
    <t>Azadon Con Cabo</t>
  </si>
  <si>
    <t>Zapotitlán</t>
  </si>
  <si>
    <t>Asunción Mita</t>
  </si>
  <si>
    <t>042-0-2024</t>
  </si>
  <si>
    <t>Cupón Ecofiltro</t>
  </si>
  <si>
    <t>Cupones De Filtros De Agua De 22 Litros</t>
  </si>
  <si>
    <t>Molino Standard</t>
  </si>
  <si>
    <t>Pasaco</t>
  </si>
  <si>
    <t>001-0-2025</t>
  </si>
  <si>
    <t xml:space="preserve">Tanque Flexible </t>
  </si>
  <si>
    <t>Alcaldesa Comunitaria</t>
  </si>
  <si>
    <t>Cuilco</t>
  </si>
  <si>
    <t>Presidenta del Consejo Comunitario de Desarrollo -COCODE-</t>
  </si>
  <si>
    <t>1788 45167 1320</t>
  </si>
  <si>
    <t>FERNANDO ROMEO GREGORIO VELÁSQUEZ</t>
  </si>
  <si>
    <t>368-2025</t>
  </si>
  <si>
    <t>367-2025</t>
  </si>
  <si>
    <t>366-2025</t>
  </si>
  <si>
    <t>365-2025</t>
  </si>
  <si>
    <t>364-2025</t>
  </si>
  <si>
    <t>362-2025</t>
  </si>
  <si>
    <t>064-0-2024</t>
  </si>
  <si>
    <t>2850 81772 1611</t>
  </si>
  <si>
    <t>EDIN ROLANDO POP CHOC</t>
  </si>
  <si>
    <t>Lanquín</t>
  </si>
  <si>
    <t>Donación China Taiwan</t>
  </si>
  <si>
    <t>1976 43817 1605</t>
  </si>
  <si>
    <t>CARLOS ENRIQUE ALEJANDRO CHITAY CAAL</t>
  </si>
  <si>
    <t>Tamahú</t>
  </si>
  <si>
    <t>022-0-2024</t>
  </si>
  <si>
    <t>Repello</t>
  </si>
  <si>
    <t>Cupones de Mortero Premezclado</t>
  </si>
  <si>
    <t>Carreta de Mano</t>
  </si>
  <si>
    <t>Rastrillo Con Cabo</t>
  </si>
  <si>
    <t>435-2025</t>
  </si>
  <si>
    <t>437-2025</t>
  </si>
  <si>
    <t>436-2025</t>
  </si>
  <si>
    <t>434-2025</t>
  </si>
  <si>
    <t>433-2025</t>
  </si>
  <si>
    <t>432-2025</t>
  </si>
  <si>
    <t>430-2025</t>
  </si>
  <si>
    <t>Chuzo Con Cabo</t>
  </si>
  <si>
    <t>429-2025</t>
  </si>
  <si>
    <t>428-2025</t>
  </si>
  <si>
    <t>Mobiliario Escolar</t>
  </si>
  <si>
    <t>Dirección Departamental de Educación</t>
  </si>
  <si>
    <t>060-0-2024</t>
  </si>
  <si>
    <t>2228 68775 0443</t>
  </si>
  <si>
    <t>CARMEN ALICIA CAJTÍ ZET DE LÓPEZ</t>
  </si>
  <si>
    <t>Caserío Santa Teresa, Aldea Choatalun</t>
  </si>
  <si>
    <t>455-2025</t>
  </si>
  <si>
    <t>454-2025</t>
  </si>
  <si>
    <t>1702 19801 2205</t>
  </si>
  <si>
    <t>Director Ejecutivo IV</t>
  </si>
  <si>
    <t>452-2025</t>
  </si>
  <si>
    <t>Representante Municipal</t>
  </si>
  <si>
    <t>451-2025</t>
  </si>
  <si>
    <t>Palencia</t>
  </si>
  <si>
    <t>450-2025</t>
  </si>
  <si>
    <t>449-2025</t>
  </si>
  <si>
    <t>447-2025</t>
  </si>
  <si>
    <t>446-2025</t>
  </si>
  <si>
    <t>445-2025</t>
  </si>
  <si>
    <t>444-2025</t>
  </si>
  <si>
    <t>442-2025</t>
  </si>
  <si>
    <t>441-2025</t>
  </si>
  <si>
    <t>438-2025</t>
  </si>
  <si>
    <t>1998 79397 2006</t>
  </si>
  <si>
    <t>OSCAR MEDARDO CARDONA NOGUERA</t>
  </si>
  <si>
    <t>2438 13597 1309</t>
  </si>
  <si>
    <t>ALFONSO ORDOÑEZ SALES</t>
  </si>
  <si>
    <t>Cantón Los Domingos, Caserío la Laguneta, La Vega Polajá</t>
  </si>
  <si>
    <t>San Idelfonso Ixtahuacán</t>
  </si>
  <si>
    <t>Director Ejecutivo III</t>
  </si>
  <si>
    <t>Organizador</t>
  </si>
  <si>
    <t>2512 70564 1614</t>
  </si>
  <si>
    <t>ANIBAL ALFONZO JUÁREZ SIERRA</t>
  </si>
  <si>
    <t>1620 89449 1407</t>
  </si>
  <si>
    <t>MELCHOR AGUARÉ CALEL</t>
  </si>
  <si>
    <t>Patzité</t>
  </si>
  <si>
    <t>San Sebastian Huehuetenango</t>
  </si>
  <si>
    <t>1985 60052 1314</t>
  </si>
  <si>
    <t>FELIPE FELIPE MARCOS</t>
  </si>
  <si>
    <t>San Miguel Acatán</t>
  </si>
  <si>
    <t>CANTIDAD DOTADA</t>
  </si>
  <si>
    <t>BENEFICIARIOS</t>
  </si>
  <si>
    <t>MONTO Q</t>
  </si>
  <si>
    <t>Chisec</t>
  </si>
  <si>
    <t>Tactic</t>
  </si>
  <si>
    <t>Conguaco</t>
  </si>
  <si>
    <t>2305 14499 2212</t>
  </si>
  <si>
    <t>2365 78561 1420</t>
  </si>
  <si>
    <t>1785 78118 0609</t>
  </si>
  <si>
    <t>San Pedro Carcha</t>
  </si>
  <si>
    <t>2523 62713 1609</t>
  </si>
  <si>
    <t>2228 40625 1601</t>
  </si>
  <si>
    <t>1951 29504 0704</t>
  </si>
  <si>
    <t>San Cristobal Verapaz</t>
  </si>
  <si>
    <t>1997 05038 1327</t>
  </si>
  <si>
    <t>1650 49545 0602</t>
  </si>
  <si>
    <t>1942 95923 1316</t>
  </si>
  <si>
    <t>2662 06565 1105</t>
  </si>
  <si>
    <t>1815 04758 1507</t>
  </si>
  <si>
    <t>2526 84362 0704</t>
  </si>
  <si>
    <t>1892 42450 0704</t>
  </si>
  <si>
    <t>2492 04584 2102</t>
  </si>
  <si>
    <t>2322 38464 1202</t>
  </si>
  <si>
    <t>1987 95319 1319</t>
  </si>
  <si>
    <t>1821 40601 1603</t>
  </si>
  <si>
    <t>1784 91535 0704</t>
  </si>
  <si>
    <t>1714 21299 0608</t>
  </si>
  <si>
    <t>1974 97314 1805</t>
  </si>
  <si>
    <t>Cuilapa</t>
  </si>
  <si>
    <t>Casillas</t>
  </si>
  <si>
    <t>1815 03107 2003</t>
  </si>
  <si>
    <t>1707 58931 1508</t>
  </si>
  <si>
    <t>1617 24795 2209</t>
  </si>
  <si>
    <t>2404 22325 0613</t>
  </si>
  <si>
    <t>1793 04690 2210</t>
  </si>
  <si>
    <t>San Andrés</t>
  </si>
  <si>
    <t>Mataquescuintla</t>
  </si>
  <si>
    <t>Aldea Sibabaj</t>
  </si>
  <si>
    <t>Aldea Chicoban</t>
  </si>
  <si>
    <t>Tucurú</t>
  </si>
  <si>
    <t>Aldea Nuevo Secapur</t>
  </si>
  <si>
    <t>Aldea Chuchuapa</t>
  </si>
  <si>
    <t>Santa Maria Ixhuatán</t>
  </si>
  <si>
    <t>Aldea El Irayol</t>
  </si>
  <si>
    <t>Aldea Las Brisas</t>
  </si>
  <si>
    <t>1850 04172 1416</t>
  </si>
  <si>
    <t>Morales</t>
  </si>
  <si>
    <t>Aldea Negro Norte</t>
  </si>
  <si>
    <t>2659 03467 0510</t>
  </si>
  <si>
    <t>2490 04321 1607</t>
  </si>
  <si>
    <t>1602 60795 1606</t>
  </si>
  <si>
    <t>1948 47594 1508</t>
  </si>
  <si>
    <t>1971 77840 1610</t>
  </si>
  <si>
    <t>1806 31497 1606</t>
  </si>
  <si>
    <t>1952 48953 1607</t>
  </si>
  <si>
    <t>2216 15563 1607</t>
  </si>
  <si>
    <t>1856 22917 1607</t>
  </si>
  <si>
    <t>1846 95392 1607</t>
  </si>
  <si>
    <t>1851 77905 1608</t>
  </si>
  <si>
    <t>1712 28197 1608</t>
  </si>
  <si>
    <t>3350 80944 1805</t>
  </si>
  <si>
    <t>1865 11965 1802</t>
  </si>
  <si>
    <t>1744 95439 1802</t>
  </si>
  <si>
    <t>1580 83512 1802</t>
  </si>
  <si>
    <t xml:space="preserve">JAIME AUGUSTO HERNÁNDEZ GODÍNEZ </t>
  </si>
  <si>
    <t>508-2025</t>
  </si>
  <si>
    <t>507-2025</t>
  </si>
  <si>
    <t>506-2025</t>
  </si>
  <si>
    <t>505-2025</t>
  </si>
  <si>
    <t>504-2025</t>
  </si>
  <si>
    <t>503-2025</t>
  </si>
  <si>
    <t>502-2025</t>
  </si>
  <si>
    <t>501-2025</t>
  </si>
  <si>
    <t>500-2025</t>
  </si>
  <si>
    <t>RUDY VELÁSQUEZ LÓPEZ</t>
  </si>
  <si>
    <t>499-2025</t>
  </si>
  <si>
    <t>498-2025</t>
  </si>
  <si>
    <t>497-2025</t>
  </si>
  <si>
    <t>496-2025</t>
  </si>
  <si>
    <t>495-2025</t>
  </si>
  <si>
    <t>494-2025</t>
  </si>
  <si>
    <t>1889 79573 0105</t>
  </si>
  <si>
    <t>RODA DELIA CRUZ CANTE</t>
  </si>
  <si>
    <t>Caserío Las Cofradías, Aldea Ansur</t>
  </si>
  <si>
    <t>023-0-2024</t>
  </si>
  <si>
    <t>Mezcladora</t>
  </si>
  <si>
    <t>Mezcladora Para Concreto</t>
  </si>
  <si>
    <t>493-2025</t>
  </si>
  <si>
    <t>492-2025</t>
  </si>
  <si>
    <t>491-2025</t>
  </si>
  <si>
    <t>490-2025</t>
  </si>
  <si>
    <t>489-2025</t>
  </si>
  <si>
    <t>488-2025</t>
  </si>
  <si>
    <t>487-2025</t>
  </si>
  <si>
    <t>486-2025</t>
  </si>
  <si>
    <t>E503714631</t>
  </si>
  <si>
    <t>Ventana de Metal</t>
  </si>
  <si>
    <t>Ventana De Metal 1.0 Metros</t>
  </si>
  <si>
    <t>MIGUEL AUGUSTO JORDAN CANALES</t>
  </si>
  <si>
    <t>Varilla de Hierro</t>
  </si>
  <si>
    <t>Varilla Grado 60 3/8"</t>
  </si>
  <si>
    <t>Varilla Grado 60 1/4"</t>
  </si>
  <si>
    <t>Varilla Grado 40 3/8"</t>
  </si>
  <si>
    <t>Puerta de Metal</t>
  </si>
  <si>
    <t>Puerta De Metal De 1.96*1.00 Mts</t>
  </si>
  <si>
    <t>Puerta De Metal De 1.96*0.80 Mts</t>
  </si>
  <si>
    <t>Capote de Hierro</t>
  </si>
  <si>
    <t>Capote De Hierro</t>
  </si>
  <si>
    <t>PROASI</t>
  </si>
  <si>
    <t>CD-068-2021</t>
  </si>
  <si>
    <t>Catres</t>
  </si>
  <si>
    <t>Catre De Campaña</t>
  </si>
  <si>
    <t>001-2025</t>
  </si>
  <si>
    <t>1842 36037 2007</t>
  </si>
  <si>
    <t>MARÍA NOHEMI ARITA MARTINEZ</t>
  </si>
  <si>
    <t>Caserío Agua Zarca, Aldea Atulapa</t>
  </si>
  <si>
    <t>Esquipulas</t>
  </si>
  <si>
    <t>1653 71552 2007</t>
  </si>
  <si>
    <t>MAXIMINO PACHECO GUILLÉN</t>
  </si>
  <si>
    <t>Caserío el Palmar, Aldea Las Peñas</t>
  </si>
  <si>
    <t>ABELINO DE JESÚS MARTÍNEZ PALMA</t>
  </si>
  <si>
    <t>Caserío la Brea, Aldea Atulapa</t>
  </si>
  <si>
    <t>2372 23856 2203</t>
  </si>
  <si>
    <t>GERSON DANIEL GARCÍA CARRILLO</t>
  </si>
  <si>
    <t>Santa Catarina Mita</t>
  </si>
  <si>
    <t>484-2025</t>
  </si>
  <si>
    <t>483-2025</t>
  </si>
  <si>
    <t>050-0-2024</t>
  </si>
  <si>
    <t>482-2025</t>
  </si>
  <si>
    <t>017-0-2024</t>
  </si>
  <si>
    <t>Tubo Diametro 10 Plgs X 6 Mts</t>
  </si>
  <si>
    <t>481-2025</t>
  </si>
  <si>
    <t>2954 90594 0803</t>
  </si>
  <si>
    <t>EDWIN RODOLFO IXCOY GARCÍA</t>
  </si>
  <si>
    <t>Barrio Xolvé</t>
  </si>
  <si>
    <t>San Francisco el Alto</t>
  </si>
  <si>
    <t>1725 43444 0701</t>
  </si>
  <si>
    <t>VERÓNICA DEL CÁRMEN MENDOZA ARANA</t>
  </si>
  <si>
    <t>Puerto Barrios</t>
  </si>
  <si>
    <t>1944 27323 0116</t>
  </si>
  <si>
    <t>IVAN ANTONIO MORALES DEL CID</t>
  </si>
  <si>
    <t>Santa Cruz el Naranjo</t>
  </si>
  <si>
    <t>STUARDO DÁVILA MONTENEGRO</t>
  </si>
  <si>
    <t>480-2025</t>
  </si>
  <si>
    <t>JAIME AUGUSTO HERNÁNDEZ GODÍNEZ</t>
  </si>
  <si>
    <t>3432 94486 2215</t>
  </si>
  <si>
    <t>Secretaria del Consejo Comunitario de Desarrollo -COCODE-</t>
  </si>
  <si>
    <t>YOSELIN FERNANDA HERRERA SARCEÑO</t>
  </si>
  <si>
    <t>Aldea El Jobo</t>
  </si>
  <si>
    <t>363-2025</t>
  </si>
  <si>
    <t>1977 27255 2214</t>
  </si>
  <si>
    <t>MELVIN AUDELIO LÓPEZ Y LÓPEZ</t>
  </si>
  <si>
    <t>Caserío Las Delicias Norte</t>
  </si>
  <si>
    <t>DAYRI BENJAMÍN BOCANEGRA SALAZAR</t>
  </si>
  <si>
    <t>479-2025</t>
  </si>
  <si>
    <t>PEDRO JUAN SOLIS</t>
  </si>
  <si>
    <t>Santa Cruz la Laguna</t>
  </si>
  <si>
    <t>361-2025</t>
  </si>
  <si>
    <t>360-2025</t>
  </si>
  <si>
    <t>478-2025</t>
  </si>
  <si>
    <t>2636 82110 0909</t>
  </si>
  <si>
    <t>MAINOR ATANACIO PEÑALONZO LUCAS</t>
  </si>
  <si>
    <t>Caserío Chanshenel, Aldea La Esperanza</t>
  </si>
  <si>
    <t>477-2025</t>
  </si>
  <si>
    <t>2902 94320 0601</t>
  </si>
  <si>
    <t>INÉS JOSÉ SALAZAR SOLARES</t>
  </si>
  <si>
    <t>Aldea Plan del Amate</t>
  </si>
  <si>
    <t>SANTOS LORENZO CUX YAC</t>
  </si>
  <si>
    <t>Paraje Cruz B</t>
  </si>
  <si>
    <t>ENIO LEONEL FLORES GONZÁLEZ</t>
  </si>
  <si>
    <t>Colonia Bello Amanecer, Bosque I, II y III y Palestina, zona diez (10)</t>
  </si>
  <si>
    <t>358-2025</t>
  </si>
  <si>
    <t>2201 28278 2215</t>
  </si>
  <si>
    <t>GLENDA ELIZABETH CALDERÓN CORTÉZ</t>
  </si>
  <si>
    <t>Caserío Prados</t>
  </si>
  <si>
    <t>357-2025</t>
  </si>
  <si>
    <t>1925 86556 2215</t>
  </si>
  <si>
    <t>OLMA DIACENY HERNÁNDEZ ZETINO</t>
  </si>
  <si>
    <t>356-2025</t>
  </si>
  <si>
    <t>2656 34113 0610</t>
  </si>
  <si>
    <t>CARMELO ARIAS FAJARDO</t>
  </si>
  <si>
    <t>Caserío Las Animas</t>
  </si>
  <si>
    <t>355-2025</t>
  </si>
  <si>
    <t>1966 07469 0601</t>
  </si>
  <si>
    <t>JOSÉ DOMINGO DEL CID GONZÁLEZ</t>
  </si>
  <si>
    <t>Barrio El Calvario</t>
  </si>
  <si>
    <t>354-2025</t>
  </si>
  <si>
    <t>1779 56526 0601</t>
  </si>
  <si>
    <t>CARLOS ROMEO VALENZUELA CÁRCAMO</t>
  </si>
  <si>
    <t>Aldea San Juan de Arana</t>
  </si>
  <si>
    <t>353-2025</t>
  </si>
  <si>
    <t>2379 15634 1217</t>
  </si>
  <si>
    <t>FELIX FERNANDO GARCIA LOARCA</t>
  </si>
  <si>
    <t>352-2025</t>
  </si>
  <si>
    <t>350-2025</t>
  </si>
  <si>
    <t>349-2025</t>
  </si>
  <si>
    <t>2489 16599 0610</t>
  </si>
  <si>
    <t>HUGO DANIEL HERNANDEZ</t>
  </si>
  <si>
    <t>Asentamiento Divina Pastora y Anexo Divina Pastora zona seis (6)</t>
  </si>
  <si>
    <t>476-2025</t>
  </si>
  <si>
    <t>475-2025</t>
  </si>
  <si>
    <t>1962 89068 0610</t>
  </si>
  <si>
    <t>FRANCISCO VILLA NUEVA HERNÁNDEZ</t>
  </si>
  <si>
    <t>1627 53632 0610</t>
  </si>
  <si>
    <t>BÁYRON SALAZAR MORALES</t>
  </si>
  <si>
    <t>JOSÉ ROBERTO RAMÍREZ GUERRA</t>
  </si>
  <si>
    <t>348-2025</t>
  </si>
  <si>
    <t>347-2025</t>
  </si>
  <si>
    <t>1897 71062 2107</t>
  </si>
  <si>
    <t>REYES REVOLORIO ABREGO</t>
  </si>
  <si>
    <t>Caserío San Jomo, Aldea San Granada</t>
  </si>
  <si>
    <t>346-2025</t>
  </si>
  <si>
    <t>1853 78609 0608</t>
  </si>
  <si>
    <t>MIRIAM LEONARDA JUÁREZ</t>
  </si>
  <si>
    <t>Caserío San Joaquín</t>
  </si>
  <si>
    <t>345-2025</t>
  </si>
  <si>
    <t>1662 84645 0110</t>
  </si>
  <si>
    <t>BEATRIZ ADRIANA CASTILLO PÉREZ</t>
  </si>
  <si>
    <t>Caserío Valles de Nancinta</t>
  </si>
  <si>
    <t>344-2025</t>
  </si>
  <si>
    <t>3086 70256 0608</t>
  </si>
  <si>
    <t>DAYRIN EDITH GÁLVEZ GÁLVEZ</t>
  </si>
  <si>
    <t>343-2025</t>
  </si>
  <si>
    <t>1847 78476 0608</t>
  </si>
  <si>
    <t>CARLOS PATRICIO RAMOS ALCANTARA</t>
  </si>
  <si>
    <t>Caserío El Paraíso</t>
  </si>
  <si>
    <t>044-0-2024</t>
  </si>
  <si>
    <t>Cupones Canjeables Por Kit Para Captación De Agua De Lluvia</t>
  </si>
  <si>
    <t>474-2025</t>
  </si>
  <si>
    <t>ARMANDO REMBERTO VASQUEZ PEREZ</t>
  </si>
  <si>
    <t>473-2025</t>
  </si>
  <si>
    <t>HILMAR EDGARDO QUIÑONEZ Y QUIÑONEZ</t>
  </si>
  <si>
    <t>472-2025</t>
  </si>
  <si>
    <t>1936 70720 2212</t>
  </si>
  <si>
    <t>GERARDO GARCÍA CRUZ</t>
  </si>
  <si>
    <t>Aldea Jicaral</t>
  </si>
  <si>
    <t>1832 97318 2213</t>
  </si>
  <si>
    <t>CÉSAR GONZÁLEZ</t>
  </si>
  <si>
    <t>Caserío Laguna del Muerto</t>
  </si>
  <si>
    <t>1818 23721 0608</t>
  </si>
  <si>
    <t>ADELA DE JESÚS ARROYO CONTRERAS</t>
  </si>
  <si>
    <t>Aldea El Astillero Sur</t>
  </si>
  <si>
    <t>2134 63555 2213</t>
  </si>
  <si>
    <t>ESTHER ANTONIA GALICIA Y GALICIA</t>
  </si>
  <si>
    <t>Caserío El Rodeo, Aldea El Barro</t>
  </si>
  <si>
    <t>1850 38328 1612</t>
  </si>
  <si>
    <t>Presidente Consejo Comunitario de Desarrollo -COCODE-</t>
  </si>
  <si>
    <t>JOSÉ CUZ CHOC</t>
  </si>
  <si>
    <t>471-2025</t>
  </si>
  <si>
    <t>1710 20669 2201</t>
  </si>
  <si>
    <t>ADRIÁN SAMAYOA ARANA</t>
  </si>
  <si>
    <t>Aldea El Pinal I</t>
  </si>
  <si>
    <t>470-2025</t>
  </si>
  <si>
    <t>1963 69290 2210</t>
  </si>
  <si>
    <t>NOÍL ELFIDIO QUIÑONEZ ORTEGA</t>
  </si>
  <si>
    <t>Aldea San Luis Ilopángo</t>
  </si>
  <si>
    <t>469-2025</t>
  </si>
  <si>
    <t>1732 19756 2107</t>
  </si>
  <si>
    <t>HECTOR FELIPE GUEVARA PINEDA</t>
  </si>
  <si>
    <t>468-2025</t>
  </si>
  <si>
    <t>467-2025</t>
  </si>
  <si>
    <t>466-2025</t>
  </si>
  <si>
    <t>465-2025</t>
  </si>
  <si>
    <t>464-2025</t>
  </si>
  <si>
    <t>RENE FRANCISCO GUARDADO LEMUS</t>
  </si>
  <si>
    <t>463-2025</t>
  </si>
  <si>
    <t>462-2025</t>
  </si>
  <si>
    <t>RUBÉN DARIO ESCOBAR RUÍZ</t>
  </si>
  <si>
    <t>342-2025</t>
  </si>
  <si>
    <t>1675 54727 1804</t>
  </si>
  <si>
    <t>EVELIN ILEANA ORELLANA LEIVA</t>
  </si>
  <si>
    <t>341-2025</t>
  </si>
  <si>
    <t>2315 63779 1801</t>
  </si>
  <si>
    <t>JOSÉ MANUEL TACAJ CHUB</t>
  </si>
  <si>
    <t>Aldea Nuevo Nacimiento San Marcos</t>
  </si>
  <si>
    <t>1626 70214 1804</t>
  </si>
  <si>
    <t>339-2025</t>
  </si>
  <si>
    <t>VILMA GUERRA ROMERO DE MATA</t>
  </si>
  <si>
    <t>Aldea Nueva Concepción</t>
  </si>
  <si>
    <t>338-2025</t>
  </si>
  <si>
    <t>1783 62255 1804</t>
  </si>
  <si>
    <t>IRMA LETICIA RAMOS DE LEÓN DE LÓPEZ</t>
  </si>
  <si>
    <t>337-2025</t>
  </si>
  <si>
    <t>JOSÉ CUCUL ICAL</t>
  </si>
  <si>
    <t>336-2025</t>
  </si>
  <si>
    <t>LUIS YAT CAC</t>
  </si>
  <si>
    <t>335-2025</t>
  </si>
  <si>
    <t>GERARDO CAAL TEC</t>
  </si>
  <si>
    <t>Aldea Warre Creek</t>
  </si>
  <si>
    <t>334-2025</t>
  </si>
  <si>
    <t>Comunidad Laguna Larga</t>
  </si>
  <si>
    <t>333-2025</t>
  </si>
  <si>
    <t>VIDAL MONTEPEQUE BARILLAS</t>
  </si>
  <si>
    <t>332-2025</t>
  </si>
  <si>
    <t>331-2025</t>
  </si>
  <si>
    <t>461-2025</t>
  </si>
  <si>
    <t>1911 16971 2213</t>
  </si>
  <si>
    <t>DINA GUTIERREZ LÓPEZ DE JERÓNIMO</t>
  </si>
  <si>
    <t>Caserío San Francisco</t>
  </si>
  <si>
    <t>460-2025</t>
  </si>
  <si>
    <t>459-2025</t>
  </si>
  <si>
    <t>Concejal Titular I</t>
  </si>
  <si>
    <t>MELVIN SAMAYOA ARGUETA</t>
  </si>
  <si>
    <t>El Adelanto</t>
  </si>
  <si>
    <t>458-2025</t>
  </si>
  <si>
    <t>012-0-2023</t>
  </si>
  <si>
    <t>Tubo PVC Diametro 2 PLG X LRG 6 MT</t>
  </si>
  <si>
    <t>457-2025</t>
  </si>
  <si>
    <t>ELDER AMILCAR DE LA CRUZ HERNANDEZ</t>
  </si>
  <si>
    <t>456-2025</t>
  </si>
  <si>
    <t>1834 89225 1322</t>
  </si>
  <si>
    <t>BITALINO LÓPEZ ALVA</t>
  </si>
  <si>
    <t>Aldea Bacú</t>
  </si>
  <si>
    <t>1831 86877 1304</t>
  </si>
  <si>
    <t>MIGUEL ARCANGEL TOMÁS RAMÍREZ</t>
  </si>
  <si>
    <t>Aldea El Chilcal</t>
  </si>
  <si>
    <t>2694 99288 1603</t>
  </si>
  <si>
    <t>LEONEL RODRIGO XUC TOC</t>
  </si>
  <si>
    <t>E569198143</t>
  </si>
  <si>
    <t>Alimento Empacado</t>
  </si>
  <si>
    <t>Incaparina</t>
  </si>
  <si>
    <t>E569207037</t>
  </si>
  <si>
    <t>Pasta Espagueti</t>
  </si>
  <si>
    <t>E569207975</t>
  </si>
  <si>
    <t>Aceite Vegetal</t>
  </si>
  <si>
    <t>CD-015-2025</t>
  </si>
  <si>
    <t>Frijol Negro</t>
  </si>
  <si>
    <t>CD-014-2025</t>
  </si>
  <si>
    <t>Maíz Blanco</t>
  </si>
  <si>
    <t>E569208807</t>
  </si>
  <si>
    <t>Avena Cereal</t>
  </si>
  <si>
    <t>1918 96853 1609</t>
  </si>
  <si>
    <t>JACINTO CHUB CUCUL</t>
  </si>
  <si>
    <t>Aldea Tanchi</t>
  </si>
  <si>
    <t>2331 31639 1609</t>
  </si>
  <si>
    <t>EDWIN GONZALO POP RAX</t>
  </si>
  <si>
    <t>Caserío San Jacinto</t>
  </si>
  <si>
    <t>1741 47171 0806</t>
  </si>
  <si>
    <t>DOMINGO LEÓN LUX</t>
  </si>
  <si>
    <t>Aldea Casa Blanca</t>
  </si>
  <si>
    <t>Santa María Chiquimula</t>
  </si>
  <si>
    <t>1704 79897 0409</t>
  </si>
  <si>
    <t>Presidente del Consejo Comunitario de desarrollo -COCODE-</t>
  </si>
  <si>
    <t>ISMAEL XICAY CHOY</t>
  </si>
  <si>
    <t>Sector La Reforma zona uno (1)</t>
  </si>
  <si>
    <t>Patzicía</t>
  </si>
  <si>
    <t>2488 79715 1006</t>
  </si>
  <si>
    <t>ROSENDO BATZIN YOOL</t>
  </si>
  <si>
    <t>Quiché Norte</t>
  </si>
  <si>
    <t>2610 97520 1501</t>
  </si>
  <si>
    <t>RUTH EMILSA LÓPEZ RAYMUNDO DE FRANCO</t>
  </si>
  <si>
    <t>San Jerónimo</t>
  </si>
  <si>
    <t>1998 74670 1503</t>
  </si>
  <si>
    <t>CLEOTILDE IXPATÁ DE COJÓM</t>
  </si>
  <si>
    <t>Caserío la Guinea</t>
  </si>
  <si>
    <t>3255 43712 1601</t>
  </si>
  <si>
    <t>GLENDY ARACELY BEATRIZ CAAL YAT</t>
  </si>
  <si>
    <t>Aldea Inupal</t>
  </si>
  <si>
    <t>FELIX AC PAAU</t>
  </si>
  <si>
    <t>Caserío El Jute I</t>
  </si>
  <si>
    <t>FRANCISCO ARMANDO SALOJ CUX</t>
  </si>
  <si>
    <t>Comunidad Pahaj Central</t>
  </si>
  <si>
    <t>MAXIMILIANO CHÁVEZ COCHOY</t>
  </si>
  <si>
    <t>Aldea el Novillero</t>
  </si>
  <si>
    <t>443-2025</t>
  </si>
  <si>
    <t>330-2025</t>
  </si>
  <si>
    <t>1844 54352 1601</t>
  </si>
  <si>
    <t>MACRIN CAAL SAGÜI</t>
  </si>
  <si>
    <t>Caserío de Sapox I, de la Microrregión X Balbatzul-Cubilgüitz</t>
  </si>
  <si>
    <t>329-2025</t>
  </si>
  <si>
    <t>OSCAR MEDRANO CARDONA NOGUERA</t>
  </si>
  <si>
    <t>328-2025</t>
  </si>
  <si>
    <t>1867 48280 1507</t>
  </si>
  <si>
    <t>ERICA ODILIA HERNÁNDEZ CHÉN</t>
  </si>
  <si>
    <t>Caserío Las Astras</t>
  </si>
  <si>
    <t>327-2025</t>
  </si>
  <si>
    <t>1917 97294 1508</t>
  </si>
  <si>
    <t>MARIO ARTURO IXIM ICHICH</t>
  </si>
  <si>
    <t>Caserío La Libertad Pampá</t>
  </si>
  <si>
    <t>326-2025</t>
  </si>
  <si>
    <t>3194 92257 1508</t>
  </si>
  <si>
    <t>VALERIO RODOLFO MÁ ICAL</t>
  </si>
  <si>
    <t>Caserío Concepción Las Flores</t>
  </si>
  <si>
    <t>325-2025</t>
  </si>
  <si>
    <t>1735 73819 1507</t>
  </si>
  <si>
    <t>SABINO LÓPEZ RAMOS</t>
  </si>
  <si>
    <t>Caserío el Durazno II</t>
  </si>
  <si>
    <t>324-2025</t>
  </si>
  <si>
    <t>3459 80514 1507</t>
  </si>
  <si>
    <t>WILLIAM OSWALDO GARCÍA LUNA</t>
  </si>
  <si>
    <t>Aldea Vega del Chile</t>
  </si>
  <si>
    <t>323-2025</t>
  </si>
  <si>
    <t>1650 75740 1501</t>
  </si>
  <si>
    <t>MOISES HERNÁNDEZ FRANCO</t>
  </si>
  <si>
    <t>Caserío Santa Elena Vega del Chile</t>
  </si>
  <si>
    <t>322-2025</t>
  </si>
  <si>
    <t>320-2025</t>
  </si>
  <si>
    <t>MOISÉS ROMÁN CANAHUÍ MORENTE</t>
  </si>
  <si>
    <t>2557 05026 1507</t>
  </si>
  <si>
    <t>MARÍA SABINA CANAHUÍ MORALES DE SANTIAGO</t>
  </si>
  <si>
    <t>Aldea el Cacao</t>
  </si>
  <si>
    <t>1878 29586 1507</t>
  </si>
  <si>
    <t>RUPERTO ISMALEJ CANAHUI</t>
  </si>
  <si>
    <t>Aldea los Jocotes</t>
  </si>
  <si>
    <t>1971 21349 0715</t>
  </si>
  <si>
    <t>GASPAR IXCAYÁ CULÚM</t>
  </si>
  <si>
    <t>San Pablo la Laguna</t>
  </si>
  <si>
    <t>2590 99732 1301</t>
  </si>
  <si>
    <t>JORGE LUIS HERNÁNDEZ GOMEZ</t>
  </si>
  <si>
    <t>Sectores Cuyumpá, Cementerio, Escuela y Alto Brasilia</t>
  </si>
  <si>
    <t>1958 50505 0704</t>
  </si>
  <si>
    <t>GREGORIO DIEGO CHAVEZ JOJ</t>
  </si>
  <si>
    <t>GUSTAVO OTONIEL LOPEZ YAC</t>
  </si>
  <si>
    <t>Paraje Xesampual</t>
  </si>
  <si>
    <t>439-2025</t>
  </si>
  <si>
    <t>MIRZA JUDITH ARREAGA MEZA</t>
  </si>
  <si>
    <t>EDGAR EFRAIN YUJA CAL</t>
  </si>
  <si>
    <t>Caserío Guachtuhq’</t>
  </si>
  <si>
    <t>MIGUEL ANGEL REYES LOPEZ</t>
  </si>
  <si>
    <t>319-2025</t>
  </si>
  <si>
    <t>ROBERTO ELIAS MACZ CAAL</t>
  </si>
  <si>
    <t>Paraje Nueva Vida Chipantún</t>
  </si>
  <si>
    <t>318-2025</t>
  </si>
  <si>
    <t>1952 17012 1602</t>
  </si>
  <si>
    <t>RIGOBERTO GUE CAAL</t>
  </si>
  <si>
    <t>Caserío Panquiyou</t>
  </si>
  <si>
    <t>317-2025</t>
  </si>
  <si>
    <t>SELVIN RUBÉN MACZ COC</t>
  </si>
  <si>
    <t>Caserío Sachinamox</t>
  </si>
  <si>
    <t>315-2025</t>
  </si>
  <si>
    <t>1728 18885 1606</t>
  </si>
  <si>
    <t>MARIO SAGUI CHOCOL</t>
  </si>
  <si>
    <t>314-2025</t>
  </si>
  <si>
    <t>1692 58920 1601</t>
  </si>
  <si>
    <t>LUIS FRANCISCO REYNALDO VASQUEZ POP</t>
  </si>
  <si>
    <t>313-2025</t>
  </si>
  <si>
    <t>2264 23190 1508</t>
  </si>
  <si>
    <t>FELIPE POP CUCUL</t>
  </si>
  <si>
    <t>312-2025</t>
  </si>
  <si>
    <t>311-2025</t>
  </si>
  <si>
    <t>CARLOS CAAL CHUB</t>
  </si>
  <si>
    <t>Aldea Chirrequiche</t>
  </si>
  <si>
    <t>310-2025</t>
  </si>
  <si>
    <t>2626 02865 1604</t>
  </si>
  <si>
    <t>EDIN ROLANDO GUERRERO MILIAN</t>
  </si>
  <si>
    <t>Tubo Diametro 8 Plgs X 6 Mts</t>
  </si>
  <si>
    <t>1986 91807 1601</t>
  </si>
  <si>
    <t>EFRAIN CHUB CAAL</t>
  </si>
  <si>
    <t>Caserío Santo Tomas Purahub</t>
  </si>
  <si>
    <t>LUIS AROLDO RIVERA JOACHIN</t>
  </si>
  <si>
    <t>RODERICO CHUB CHOC</t>
  </si>
  <si>
    <t>Aldea Santa María Samilhá</t>
  </si>
  <si>
    <t>MARCELINO XOL</t>
  </si>
  <si>
    <t>Caserío Santa Catalina Matanzas</t>
  </si>
  <si>
    <t>CATARINO MISTI MAC</t>
  </si>
  <si>
    <t>OSCAR CAB</t>
  </si>
  <si>
    <t>2512 05118 1606</t>
  </si>
  <si>
    <t>JUAN MANUEL XOL JOB</t>
  </si>
  <si>
    <t>Caserío Cataluña</t>
  </si>
  <si>
    <t>MIGUEL CAAL QUIM</t>
  </si>
  <si>
    <t>Caserío Caquihá II</t>
  </si>
  <si>
    <t>NICOLAS TIUL SUB</t>
  </si>
  <si>
    <t>1616 44325 1606</t>
  </si>
  <si>
    <t>ROLANDO PUTUL SACBA</t>
  </si>
  <si>
    <t>JOSÉ CAC</t>
  </si>
  <si>
    <t>Caserío Tuxilá</t>
  </si>
  <si>
    <t>MANUEL CHALIB CUC</t>
  </si>
  <si>
    <t>Caserío Caquihá I</t>
  </si>
  <si>
    <t>SEBASTIÁN CAAL</t>
  </si>
  <si>
    <t>Parcelamiento San Juan Caquihá</t>
  </si>
  <si>
    <t>MATEO CHUB XOL</t>
  </si>
  <si>
    <t>Aldea Puente Viejo</t>
  </si>
  <si>
    <t>LEONARDO CHOCOOJ CHUB</t>
  </si>
  <si>
    <t>309-2025</t>
  </si>
  <si>
    <t>1829 30890 0405</t>
  </si>
  <si>
    <t>Presidente de la Asociación de Mujeres “Las Polancas”</t>
  </si>
  <si>
    <t>LOIDA EVERILDA BARÁN BUC</t>
  </si>
  <si>
    <t>aldea Xeabaj</t>
  </si>
  <si>
    <t>308-2025</t>
  </si>
  <si>
    <t>2404 22325 06013</t>
  </si>
  <si>
    <t>2631 17936 0403</t>
  </si>
  <si>
    <t>FRANCIS OSVALDO ORTIZ CASEROS</t>
  </si>
  <si>
    <t>Caserío El Chocolate, Aldea las Escobas</t>
  </si>
  <si>
    <t>3067 74798 0601</t>
  </si>
  <si>
    <t>HANDER OTTONIEL ARREDONDO DONIS</t>
  </si>
  <si>
    <t>Aldea San José Las Brisas</t>
  </si>
  <si>
    <t>2447 24784 0610</t>
  </si>
  <si>
    <t>NELSON OMAR GONZALEZ ALFARO</t>
  </si>
  <si>
    <t>Aldea Cuesta Grande</t>
  </si>
  <si>
    <t xml:space="preserve">FONDO DE DESARROLLO SOCIAL </t>
  </si>
  <si>
    <t xml:space="preserve">SUBDIRECCIÓN TÉCNICA DE DESARROLLO </t>
  </si>
  <si>
    <t xml:space="preserve">DEPARTAMENTO DE DESARROLLO SOCIAL </t>
  </si>
  <si>
    <t>NUMERAL 7</t>
  </si>
  <si>
    <t>DOTACIONES PROGRAMAS INTERNOS SEPTIEMBRE 2025</t>
  </si>
  <si>
    <t>DOTACIONES DE PROGRAMAS INTERNOS SEPTIEMBRE 2025</t>
  </si>
  <si>
    <t>PROGRAMA/DEPARTAMENTO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</si>
</sst>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-* #,##0_-;\-* #,##0_-;_-* &quot;-&quot;??_-;_-@_-"/>
    <numFmt numFmtId="165" formatCode="_(&quot;Q&quot;* #,##0.00_);_(&quot;Q&quot;* \(#,##0.00\);_(&quot;Q&quot;* &quot;-&quot;??_);_(@_)"/>
    <numFmt numFmtId="166" formatCode="_(* #,##0.00_);_(* \(#,##0.00\);_(* &quot;-&quot;??_);_(@_)"/>
    <numFmt numFmtId="167" formatCode="dd/mm/yyyy;@"/>
    <numFmt numFmtId="168" formatCode="_-[$Q-100A]* #,##0.00_-;\-[$Q-100A]* #,##0.00_-;_-[$Q-100A]* &quot;-&quot;??_-;_-@_-"/>
    <numFmt numFmtId="169" formatCode="d/mm/yy;@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.5"/>
      <color theme="1"/>
      <name val="Montserrat"/>
    </font>
    <font>
      <sz val="10.5"/>
      <name val="Montserrat"/>
    </font>
    <font>
      <b/>
      <sz val="10.5"/>
      <color theme="1"/>
      <name val="Montserrat"/>
    </font>
    <font>
      <b/>
      <sz val="10.5"/>
      <name val="Montserrat"/>
    </font>
    <font>
      <sz val="10.5"/>
      <color rgb="FFFF0000"/>
      <name val="Montserrat"/>
    </font>
    <font>
      <b/>
      <sz val="14"/>
      <color theme="1"/>
      <name val="Aptos Narrow"/>
      <family val="2"/>
      <scheme val="minor"/>
    </font>
    <font>
      <b/>
      <sz val="14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8496B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</cellStyleXfs>
  <cellXfs count="42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4" fillId="0" borderId="0" xfId="3" applyFont="1" applyAlignment="1">
      <alignment horizontal="center" vertical="center" wrapText="1"/>
    </xf>
    <xf numFmtId="165" fontId="4" fillId="0" borderId="0" xfId="4" applyFont="1" applyFill="1" applyBorder="1" applyAlignment="1">
      <alignment horizontal="center" vertical="center" wrapText="1"/>
    </xf>
    <xf numFmtId="44" fontId="4" fillId="0" borderId="0" xfId="5" applyNumberFormat="1" applyFont="1" applyFill="1" applyBorder="1" applyAlignment="1">
      <alignment horizontal="center" vertical="center" wrapText="1"/>
    </xf>
    <xf numFmtId="164" fontId="4" fillId="0" borderId="0" xfId="1" applyNumberFormat="1" applyFont="1" applyFill="1" applyBorder="1" applyAlignment="1">
      <alignment horizontal="center" vertical="center" wrapText="1"/>
    </xf>
    <xf numFmtId="0" fontId="4" fillId="0" borderId="0" xfId="3" applyFont="1" applyAlignment="1">
      <alignment horizontal="left" vertical="center" wrapText="1"/>
    </xf>
    <xf numFmtId="167" fontId="4" fillId="0" borderId="0" xfId="6" applyNumberFormat="1" applyFont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165" fontId="5" fillId="0" borderId="1" xfId="4" applyFont="1" applyFill="1" applyBorder="1" applyAlignment="1">
      <alignment horizontal="center" vertical="center" wrapText="1"/>
    </xf>
    <xf numFmtId="168" fontId="5" fillId="0" borderId="1" xfId="5" applyNumberFormat="1" applyFont="1" applyFill="1" applyBorder="1" applyAlignment="1">
      <alignment horizontal="center" vertical="center" wrapText="1"/>
    </xf>
    <xf numFmtId="14" fontId="5" fillId="0" borderId="1" xfId="6" applyNumberFormat="1" applyFont="1" applyFill="1" applyBorder="1" applyAlignment="1">
      <alignment horizontal="center" vertical="center" wrapText="1"/>
    </xf>
    <xf numFmtId="0" fontId="5" fillId="0" borderId="1" xfId="6" applyNumberFormat="1" applyFont="1" applyFill="1" applyBorder="1" applyAlignment="1">
      <alignment horizontal="center" vertical="center" wrapText="1"/>
    </xf>
    <xf numFmtId="0" fontId="6" fillId="0" borderId="0" xfId="3" applyFont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165" fontId="7" fillId="2" borderId="1" xfId="4" applyFont="1" applyFill="1" applyBorder="1" applyAlignment="1">
      <alignment horizontal="center" vertical="center" wrapText="1"/>
    </xf>
    <xf numFmtId="44" fontId="7" fillId="2" borderId="1" xfId="5" applyNumberFormat="1" applyFont="1" applyFill="1" applyBorder="1" applyAlignment="1">
      <alignment horizontal="center" vertical="center" wrapText="1"/>
    </xf>
    <xf numFmtId="167" fontId="7" fillId="2" borderId="1" xfId="3" applyNumberFormat="1" applyFont="1" applyFill="1" applyBorder="1" applyAlignment="1">
      <alignment horizontal="center" vertical="center" wrapText="1"/>
    </xf>
    <xf numFmtId="0" fontId="6" fillId="0" borderId="0" xfId="3" applyFont="1" applyAlignment="1">
      <alignment vertical="center" wrapText="1"/>
    </xf>
    <xf numFmtId="169" fontId="6" fillId="0" borderId="0" xfId="6" applyNumberFormat="1" applyFont="1" applyBorder="1" applyAlignment="1">
      <alignment vertical="center" wrapText="1"/>
    </xf>
    <xf numFmtId="164" fontId="4" fillId="0" borderId="0" xfId="1" applyNumberFormat="1" applyFont="1" applyAlignment="1">
      <alignment horizontal="center" vertical="center" wrapText="1"/>
    </xf>
    <xf numFmtId="0" fontId="8" fillId="0" borderId="0" xfId="3" applyFont="1" applyAlignment="1">
      <alignment horizontal="center" vertical="center" wrapText="1"/>
    </xf>
    <xf numFmtId="1" fontId="5" fillId="0" borderId="1" xfId="7" applyNumberFormat="1" applyFont="1" applyBorder="1" applyAlignment="1">
      <alignment horizontal="center" vertical="center" wrapText="1"/>
    </xf>
    <xf numFmtId="0" fontId="5" fillId="0" borderId="1" xfId="7" applyFont="1" applyBorder="1" applyAlignment="1">
      <alignment horizontal="center" vertical="center" wrapText="1"/>
    </xf>
    <xf numFmtId="0" fontId="5" fillId="0" borderId="0" xfId="3" applyFont="1" applyAlignment="1">
      <alignment horizontal="center" vertical="center" wrapText="1"/>
    </xf>
    <xf numFmtId="0" fontId="4" fillId="0" borderId="0" xfId="7" applyFont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0" fontId="4" fillId="0" borderId="1" xfId="7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165" fontId="5" fillId="0" borderId="1" xfId="4" applyFont="1" applyBorder="1" applyAlignment="1">
      <alignment horizontal="center" vertical="center" wrapText="1"/>
    </xf>
    <xf numFmtId="168" fontId="5" fillId="0" borderId="1" xfId="5" applyNumberFormat="1" applyFont="1" applyBorder="1" applyAlignment="1">
      <alignment horizontal="center" vertical="center" wrapText="1"/>
    </xf>
    <xf numFmtId="164" fontId="0" fillId="0" borderId="0" xfId="0" applyNumberFormat="1"/>
    <xf numFmtId="1" fontId="5" fillId="0" borderId="1" xfId="3" applyNumberFormat="1" applyFont="1" applyBorder="1" applyAlignment="1">
      <alignment horizontal="center" vertical="center" wrapText="1"/>
    </xf>
    <xf numFmtId="165" fontId="0" fillId="0" borderId="0" xfId="0" applyNumberFormat="1"/>
    <xf numFmtId="164" fontId="9" fillId="0" borderId="0" xfId="1" applyNumberFormat="1" applyFont="1" applyAlignment="1">
      <alignment horizontal="center" vertical="center"/>
    </xf>
    <xf numFmtId="0" fontId="10" fillId="0" borderId="0" xfId="3" applyFont="1" applyAlignment="1">
      <alignment horizontal="center" vertical="center" wrapText="1"/>
    </xf>
    <xf numFmtId="169" fontId="10" fillId="0" borderId="0" xfId="6" applyNumberFormat="1" applyFont="1" applyBorder="1" applyAlignment="1">
      <alignment horizontal="center" vertical="center" wrapText="1"/>
    </xf>
    <xf numFmtId="0" fontId="6" fillId="0" borderId="2" xfId="3" applyFont="1" applyBorder="1" applyAlignment="1">
      <alignment horizontal="left" vertical="center" wrapText="1"/>
    </xf>
    <xf numFmtId="0" fontId="6" fillId="0" borderId="2" xfId="3" applyFont="1" applyBorder="1" applyAlignment="1">
      <alignment horizontal="center" vertical="center" wrapText="1"/>
    </xf>
  </cellXfs>
  <cellStyles count="8">
    <cellStyle name="Millares" xfId="1" builtinId="3"/>
    <cellStyle name="Millares 2" xfId="6" xr:uid="{7C0258E5-378B-4E41-B451-FB332AEA8144}"/>
    <cellStyle name="Moneda 2" xfId="4" xr:uid="{05357020-FD00-4E0C-8701-C2F7EC0EDD98}"/>
    <cellStyle name="Normal" xfId="0" builtinId="0"/>
    <cellStyle name="Normal 2" xfId="3" xr:uid="{00000000-0005-0000-0000-000002000000}"/>
    <cellStyle name="Normal 2 2" xfId="7" xr:uid="{0030A35A-07EF-4CA6-AEDE-1C27FE2190DC}"/>
    <cellStyle name="Normal 3" xfId="2" xr:uid="{00000000-0005-0000-0000-000003000000}"/>
    <cellStyle name="Porcentaje 2" xfId="5" xr:uid="{A48AFF55-11AD-4E94-BEE6-D3E210C4F4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200025</xdr:rowOff>
    </xdr:from>
    <xdr:ext cx="2709657" cy="819150"/>
    <xdr:pic>
      <xdr:nvPicPr>
        <xdr:cNvPr id="3" name="Imagen 2">
          <a:extLst>
            <a:ext uri="{FF2B5EF4-FFF2-40B4-BE49-F238E27FC236}">
              <a16:creationId xmlns:a16="http://schemas.microsoft.com/office/drawing/2014/main" id="{466CC83B-59F0-4203-BEC0-1CC3D36312FA}"/>
            </a:ext>
            <a:ext uri="{147F2762-F138-4A5C-976F-8EAC2B608ADB}">
              <a16:predDERef xmlns:a16="http://schemas.microsoft.com/office/drawing/2014/main" pred="{CA09A6D9-9CCF-4A5A-9E84-89447465F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0025"/>
          <a:ext cx="2709657" cy="81915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78582</xdr:colOff>
      <xdr:row>0</xdr:row>
      <xdr:rowOff>133350</xdr:rowOff>
    </xdr:from>
    <xdr:ext cx="3936148" cy="1212056"/>
    <xdr:pic>
      <xdr:nvPicPr>
        <xdr:cNvPr id="2" name="Imagen 1">
          <a:extLst>
            <a:ext uri="{FF2B5EF4-FFF2-40B4-BE49-F238E27FC236}">
              <a16:creationId xmlns:a16="http://schemas.microsoft.com/office/drawing/2014/main" id="{E8ED238F-9420-489C-9DA6-A27EFE926131}"/>
            </a:ext>
            <a:ext uri="{147F2762-F138-4A5C-976F-8EAC2B608ADB}">
              <a16:predDERef xmlns:a16="http://schemas.microsoft.com/office/drawing/2014/main" pred="{CA09A6D9-9CCF-4A5A-9E84-89447465F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307" y="133350"/>
          <a:ext cx="3936148" cy="1212056"/>
        </a:xfrm>
        <a:prstGeom prst="rect">
          <a:avLst/>
        </a:prstGeom>
      </xdr:spPr>
    </xdr:pic>
    <xdr:clientData/>
  </xdr:oneCellAnchor>
  <xdr:oneCellAnchor>
    <xdr:from>
      <xdr:col>1</xdr:col>
      <xdr:colOff>78582</xdr:colOff>
      <xdr:row>0</xdr:row>
      <xdr:rowOff>133350</xdr:rowOff>
    </xdr:from>
    <xdr:ext cx="3936148" cy="1212056"/>
    <xdr:pic>
      <xdr:nvPicPr>
        <xdr:cNvPr id="3" name="Imagen 2">
          <a:extLst>
            <a:ext uri="{FF2B5EF4-FFF2-40B4-BE49-F238E27FC236}">
              <a16:creationId xmlns:a16="http://schemas.microsoft.com/office/drawing/2014/main" id="{1D01EBA6-24AD-4D7A-BAC4-D053FEC42EA9}"/>
            </a:ext>
            <a:ext uri="{147F2762-F138-4A5C-976F-8EAC2B608ADB}">
              <a16:predDERef xmlns:a16="http://schemas.microsoft.com/office/drawing/2014/main" pred="{CA09A6D9-9CCF-4A5A-9E84-89447465F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307" y="133350"/>
          <a:ext cx="3936148" cy="1212056"/>
        </a:xfrm>
        <a:prstGeom prst="rect">
          <a:avLst/>
        </a:prstGeom>
      </xdr:spPr>
    </xdr:pic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vier Eduardo Pimentel Hernández" refreshedDate="45943.385549305553" createdVersion="8" refreshedVersion="8" minRefreshableVersion="3" recordCount="200" xr:uid="{068AE162-11AC-4937-8101-5B580417BC9A}">
  <cacheSource type="worksheet">
    <worksheetSource ref="B7:T207" sheet="NUMERAL 7"/>
  </cacheSource>
  <cacheFields count="25">
    <cacheField name="No." numFmtId="0">
      <sharedItems containsSemiMixedTypes="0" containsString="0" containsNumber="1" containsInteger="1" minValue="1" maxValue="200"/>
    </cacheField>
    <cacheField name="FECHA DE ENTREGA" numFmtId="14">
      <sharedItems containsSemiMixedTypes="0" containsNonDate="0" containsDate="1" containsString="0" minDate="2025-09-01T00:00:00" maxDate="2025-10-01T00:00:00"/>
    </cacheField>
    <cacheField name="AÑO" numFmtId="1">
      <sharedItems containsSemiMixedTypes="0" containsString="0" containsNumber="1" containsInteger="1" minValue="2025" maxValue="2025"/>
    </cacheField>
    <cacheField name="DEPARTAMENTO" numFmtId="0">
      <sharedItems count="17">
        <s v="Santa Rosa"/>
        <s v="Chimaltenango"/>
        <s v="Alta Verapaz"/>
        <s v="San Marcos"/>
        <s v="Huehuetenango"/>
        <s v="Retalhuleu"/>
        <s v="Sololá"/>
        <s v="Baja Verapaz"/>
        <s v="Chiquimula"/>
        <s v="Quiché"/>
        <s v="Totonicapán"/>
        <s v="Petén"/>
        <s v="Izabal"/>
        <s v="Jutiapa"/>
        <s v="Jalapa"/>
        <s v="Guatemala"/>
        <s v="Quetzaltenango"/>
      </sharedItems>
    </cacheField>
    <cacheField name="MUNICIPIO" numFmtId="0">
      <sharedItems/>
    </cacheField>
    <cacheField name="COMUNIDAD BENEFICIADA" numFmtId="0">
      <sharedItems/>
    </cacheField>
    <cacheField name="NOMBRE SOLICITANTE" numFmtId="0">
      <sharedItems/>
    </cacheField>
    <cacheField name="CARGO" numFmtId="0">
      <sharedItems/>
    </cacheField>
    <cacheField name="DPI BENEFI." numFmtId="0">
      <sharedItems/>
    </cacheField>
    <cacheField name="NO.  DE ACTA" numFmtId="0">
      <sharedItems/>
    </cacheField>
    <cacheField name="MATERIAL DOTADO" numFmtId="0">
      <sharedItems/>
    </cacheField>
    <cacheField name="AÑO DE COMPRA" numFmtId="0">
      <sharedItems containsSemiMixedTypes="0" containsString="0" containsNumber="1" containsInteger="1" minValue="2022" maxValue="2025"/>
    </cacheField>
    <cacheField name="AARÓN" numFmtId="0">
      <sharedItems/>
    </cacheField>
    <cacheField name="DESCRIPCIÓN" numFmtId="0">
      <sharedItems/>
    </cacheField>
    <cacheField name="CANTIDAD _x000a_DOTADA" numFmtId="164">
      <sharedItems containsSemiMixedTypes="0" containsString="0" containsNumber="1" containsInteger="1" minValue="1" maxValue="158400"/>
    </cacheField>
    <cacheField name="VALOR_x000a_UNITARIO " numFmtId="168">
      <sharedItems containsSemiMixedTypes="0" containsString="0" containsNumber="1" minValue="0" maxValue="24900"/>
    </cacheField>
    <cacheField name="VALOR TOTAL Q" numFmtId="165">
      <sharedItems containsSemiMixedTypes="0" containsString="0" containsNumber="1" minValue="0" maxValue="3822000"/>
    </cacheField>
    <cacheField name="NO. PROYECTO" numFmtId="0">
      <sharedItems/>
    </cacheField>
    <cacheField name="NOG" numFmtId="0">
      <sharedItems containsBlank="1" containsMixedTypes="1" containsNumber="1" containsInteger="1" minValue="19301820" maxValue="23443138"/>
    </cacheField>
    <cacheField name="PROGRAMA" numFmtId="0">
      <sharedItems count="4">
        <s v="PROCODE"/>
        <s v="PROVIDI"/>
        <s v="PROACO"/>
        <s v="PROASI"/>
      </sharedItems>
    </cacheField>
    <cacheField name="BENEFICIARIOS_x000a_DIRECTOS" numFmtId="164">
      <sharedItems containsSemiMixedTypes="0" containsString="0" containsNumber="1" minValue="1" maxValue="5215"/>
    </cacheField>
    <cacheField name="BENEFICIARIOS_x000a_INDIRECTOS" numFmtId="164">
      <sharedItems containsSemiMixedTypes="0" containsString="0" containsNumber="1" containsInteger="1" minValue="0" maxValue="60"/>
    </cacheField>
    <cacheField name="TOTAL BENEFICIARIOS" numFmtId="164">
      <sharedItems containsSemiMixedTypes="0" containsString="0" containsNumber="1" minValue="1" maxValue="5215"/>
    </cacheField>
    <cacheField name="VENTANILLA ÚNICA" numFmtId="0">
      <sharedItems/>
    </cacheField>
    <cacheField name="APLICA 30%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0">
  <r>
    <n v="1"/>
    <d v="2025-09-01T00:00:00"/>
    <n v="2025"/>
    <x v="0"/>
    <s v="Casillas"/>
    <s v="Casillas"/>
    <s v="DAYRI BENJAMÍN BOCANEGRA SALAZAR"/>
    <s v="Alcalde Municipal"/>
    <s v="2404 22325 0613"/>
    <s v="428-2025"/>
    <s v="Kit Para Recolección De Agua De Lluvia"/>
    <n v="2023"/>
    <s v="Agua Potable"/>
    <s v="Agua Potable"/>
    <n v="100"/>
    <n v="1125"/>
    <n v="112500"/>
    <s v="035-0-2024"/>
    <m/>
    <x v="0"/>
    <n v="500"/>
    <n v="0"/>
    <n v="500"/>
    <s v="2791-2025_x000a_2792-2025_x000a_2793-2025_x000a_2794-2025_x000a_2795-2025"/>
    <m/>
  </r>
  <r>
    <n v="2"/>
    <d v="2025-09-01T00:00:00"/>
    <n v="2025"/>
    <x v="0"/>
    <s v="Cuilapa"/>
    <s v="Aldea Cuesta Grande"/>
    <s v="NELSON OMAR GONZALEZ ALFARO"/>
    <s v="Alcalde Comunitario"/>
    <s v="2447 24784 0610"/>
    <s v="429-2025"/>
    <s v="Kit Para Recolección De Agua De Lluvia"/>
    <n v="2023"/>
    <s v="Agua Potable"/>
    <s v="Agua Potable"/>
    <n v="50"/>
    <n v="1125"/>
    <n v="56250"/>
    <s v="035-0-2024"/>
    <m/>
    <x v="0"/>
    <n v="250"/>
    <n v="0"/>
    <n v="250"/>
    <s v="2867-2025"/>
    <m/>
  </r>
  <r>
    <n v="3"/>
    <d v="2025-09-01T00:00:00"/>
    <n v="2025"/>
    <x v="0"/>
    <s v="Cuilapa"/>
    <s v="Aldea San José Las Brisas"/>
    <s v="HANDER OTTONIEL ARREDONDO DONIS"/>
    <s v="Alcalde Comunitario"/>
    <s v="3067 74798 0601"/>
    <s v="430-2025"/>
    <s v="Azadon Con Cabo"/>
    <n v="2024"/>
    <s v="Agropecuario Y Artesanal"/>
    <s v="Herramienta de Labranza"/>
    <n v="50"/>
    <n v="111.36"/>
    <n v="5568"/>
    <s v="054-0-2024"/>
    <m/>
    <x v="0"/>
    <n v="50"/>
    <n v="0"/>
    <n v="50"/>
    <s v="2868-2025"/>
    <m/>
  </r>
  <r>
    <n v="4"/>
    <d v="2025-09-01T00:00:00"/>
    <n v="2025"/>
    <x v="0"/>
    <s v="Cuilapa"/>
    <s v="Aldea San José Las Brisas"/>
    <s v="HANDER OTTONIEL ARREDONDO DONIS"/>
    <s v="Alcalde Comunitario"/>
    <s v="3067 74798 0601"/>
    <s v="430-2025"/>
    <s v="Chuzo Con Cabo"/>
    <n v="2024"/>
    <s v="Agropecuario Y Artesanal"/>
    <s v="Herramienta de Labranza"/>
    <n v="50"/>
    <n v="135.19"/>
    <n v="6759.5"/>
    <s v="054-0-2024"/>
    <m/>
    <x v="0"/>
    <n v="50"/>
    <n v="0"/>
    <n v="50"/>
    <s v="2868-2025"/>
    <m/>
  </r>
  <r>
    <n v="5"/>
    <d v="2025-09-01T00:00:00"/>
    <n v="2025"/>
    <x v="0"/>
    <s v="Cuilapa"/>
    <s v="Aldea San José Las Brisas"/>
    <s v="HANDER OTTONIEL ARREDONDO DONIS"/>
    <s v="Alcalde Comunitario"/>
    <s v="3067 74798 0601"/>
    <s v="430-2025"/>
    <s v="Machete"/>
    <n v="2024"/>
    <s v="Agropecuario Y Artesanal"/>
    <s v="Herramienta de Labranza"/>
    <n v="50"/>
    <n v="41.03"/>
    <n v="2051.5"/>
    <s v="054-0-2024"/>
    <m/>
    <x v="0"/>
    <n v="50"/>
    <n v="0"/>
    <n v="50"/>
    <s v="2868-2025"/>
    <m/>
  </r>
  <r>
    <n v="6"/>
    <d v="2025-09-01T00:00:00"/>
    <n v="2025"/>
    <x v="0"/>
    <s v="Cuilapa"/>
    <s v="Aldea San José Las Brisas"/>
    <s v="HANDER OTTONIEL ARREDONDO DONIS"/>
    <s v="Alcalde Comunitario"/>
    <s v="3067 74798 0601"/>
    <s v="430-2025"/>
    <s v="Pala Con Cabo"/>
    <n v="2024"/>
    <s v="Agropecuario Y Artesanal"/>
    <s v="Herramienta de Labranza"/>
    <n v="50"/>
    <n v="64.72"/>
    <n v="3236"/>
    <s v="054-0-2024"/>
    <m/>
    <x v="0"/>
    <n v="50"/>
    <n v="0"/>
    <n v="50"/>
    <s v="2868-2025"/>
    <m/>
  </r>
  <r>
    <n v="7"/>
    <d v="2025-09-01T00:00:00"/>
    <n v="2025"/>
    <x v="0"/>
    <s v="Cuilapa"/>
    <s v="Aldea San José Las Brisas"/>
    <s v="HANDER OTTONIEL ARREDONDO DONIS"/>
    <s v="Alcalde Comunitario"/>
    <s v="3067 74798 0601"/>
    <s v="430-2025"/>
    <s v="Rastrillo Con Cabo"/>
    <n v="2024"/>
    <s v="Agropecuario Y Artesanal"/>
    <s v="Herramienta de Labranza"/>
    <n v="50"/>
    <n v="67.540000000000006"/>
    <n v="3377.0000000000005"/>
    <s v="054-0-2024"/>
    <m/>
    <x v="0"/>
    <n v="50"/>
    <n v="0"/>
    <n v="50"/>
    <s v="2868-2025"/>
    <m/>
  </r>
  <r>
    <n v="8"/>
    <d v="2025-09-02T00:00:00"/>
    <n v="2025"/>
    <x v="1"/>
    <s v="San Martín Jilotepeque"/>
    <s v="Caserío El Chocolate, Aldea las Escobas"/>
    <s v="FRANCIS OSVALDO ORTIZ CASEROS"/>
    <s v="Presidente del Consejo Comunitario de Desarrollo -COCODE-"/>
    <s v="2631 17936 0403"/>
    <s v="432-2025"/>
    <s v="Tubo Diametro 1 1/2 Plgs X 6 Mts"/>
    <n v="2024"/>
    <s v="Agua Potable"/>
    <s v="Tubería"/>
    <n v="229"/>
    <n v="62.79"/>
    <n v="14378.91"/>
    <s v="018-0-2024"/>
    <n v="23443138"/>
    <x v="0"/>
    <n v="22.9"/>
    <n v="0"/>
    <n v="22.9"/>
    <s v="1548-2025"/>
    <m/>
  </r>
  <r>
    <n v="9"/>
    <d v="2025-09-01T00:00:00"/>
    <n v="2025"/>
    <x v="0"/>
    <s v="Casillas"/>
    <s v="Casillas"/>
    <s v="DAYRI BENJAMÍN BOCANEGRA SALAZAR"/>
    <s v="Alcalde Municipal"/>
    <s v="2404 22325 06013"/>
    <s v="308-2025"/>
    <s v="Cupones Canjeables Por Kit De Techo Minimo"/>
    <n v="2024"/>
    <s v="Vulnerabilidad"/>
    <s v="Cupón Techo Mínimo"/>
    <n v="50"/>
    <n v="1635"/>
    <n v="81750"/>
    <s v="045-0-2024"/>
    <m/>
    <x v="1"/>
    <n v="50"/>
    <n v="0"/>
    <n v="50"/>
    <s v="2796-2025_x000a_2797-2025_x000a_2798-2025_x000a_2799-2025_x000a_2800-2025"/>
    <s v="SI"/>
  </r>
  <r>
    <n v="10"/>
    <d v="2025-09-01T00:00:00"/>
    <n v="2025"/>
    <x v="1"/>
    <s v="Santa Apolonia"/>
    <s v="aldea Xeabaj"/>
    <s v="LOIDA EVERILDA BARÁN BUC"/>
    <s v="Presidente de la Asociación de Mujeres “Las Polancas”"/>
    <s v="1829 30890 0405"/>
    <s v="309-2025"/>
    <s v="Cupones Canjeables Por Kit De Techo Minimo"/>
    <n v="2024"/>
    <s v="Vulnerabilidad"/>
    <s v="Cupón Techo Mínimo"/>
    <n v="50"/>
    <n v="1635"/>
    <n v="81750"/>
    <s v="045-0-2024"/>
    <m/>
    <x v="1"/>
    <n v="50"/>
    <n v="0"/>
    <n v="50"/>
    <s v="119-2024"/>
    <s v="SI"/>
  </r>
  <r>
    <n v="11"/>
    <d v="2025-09-04T00:00:00"/>
    <n v="2025"/>
    <x v="2"/>
    <s v="Santa Catalina la Tinta"/>
    <s v="Caserío San José los Cruces"/>
    <s v="LEONARDO CHOCOOJ CHUB"/>
    <s v="Coordinador del Consejo Comunitario de Desarrollo -COCODE-"/>
    <s v="2216 15563 1607"/>
    <s v="456-2025"/>
    <s v="Arroz De 10 Kilos"/>
    <n v="2025"/>
    <s v="Alimentos"/>
    <s v="Arroz"/>
    <n v="38"/>
    <n v="0"/>
    <n v="0"/>
    <s v="Donación China Taiwan"/>
    <m/>
    <x v="2"/>
    <n v="19"/>
    <n v="0"/>
    <n v="19"/>
    <s v="059-2025"/>
    <m/>
  </r>
  <r>
    <n v="12"/>
    <d v="2025-09-04T00:00:00"/>
    <n v="2025"/>
    <x v="2"/>
    <s v="Santa Catalina la Tinta"/>
    <s v="Aldea Puente Viejo"/>
    <s v="MATEO CHUB XOL"/>
    <s v="Coordinador del Consejo Comunitario de Desarrollo -COCODE-"/>
    <s v="1952 48953 1607"/>
    <s v="457-2025"/>
    <s v="Arroz De 10 Kilos"/>
    <n v="2025"/>
    <s v="Alimentos"/>
    <s v="Arroz"/>
    <n v="115"/>
    <n v="0"/>
    <n v="0"/>
    <s v="Donación China Taiwan"/>
    <m/>
    <x v="2"/>
    <n v="57.5"/>
    <n v="0"/>
    <n v="57.5"/>
    <s v="060-2025"/>
    <m/>
  </r>
  <r>
    <n v="13"/>
    <d v="2025-09-04T00:00:00"/>
    <n v="2025"/>
    <x v="2"/>
    <s v="Santa Catalina la Tinta"/>
    <s v="Parcelamiento San Juan Caquihá"/>
    <s v="SEBASTIÁN CAAL"/>
    <s v="Coordinador del Consejo Comunitario de Desarrollo -COCODE-"/>
    <s v="1856 22917 1607"/>
    <s v="458-2025"/>
    <s v="Arroz De 10 Kilos"/>
    <n v="2025"/>
    <s v="Alimentos"/>
    <s v="Arroz"/>
    <n v="44"/>
    <n v="0"/>
    <n v="0"/>
    <s v="Donación China Taiwan"/>
    <m/>
    <x v="2"/>
    <n v="22"/>
    <n v="0"/>
    <n v="22"/>
    <s v="058-2025"/>
    <m/>
  </r>
  <r>
    <n v="14"/>
    <d v="2025-09-04T00:00:00"/>
    <n v="2025"/>
    <x v="2"/>
    <s v="Santa Catalina la Tinta"/>
    <s v="Caserío Caquihá I"/>
    <s v="MANUEL CHALIB CUC"/>
    <s v="Coordinador del Consejo Comunitario de Desarrollo -COCODE-"/>
    <s v="1846 95392 1607"/>
    <s v="459-2025"/>
    <s v="Arroz De 10 Kilos"/>
    <n v="2025"/>
    <s v="Alimentos"/>
    <s v="Arroz"/>
    <n v="59"/>
    <n v="0"/>
    <n v="0"/>
    <s v="Donación China Taiwan"/>
    <m/>
    <x v="2"/>
    <n v="29.5"/>
    <n v="0"/>
    <n v="29.5"/>
    <s v="057-2025"/>
    <m/>
  </r>
  <r>
    <n v="15"/>
    <d v="2025-09-04T00:00:00"/>
    <n v="2025"/>
    <x v="2"/>
    <s v="Chisec"/>
    <s v="Chisec"/>
    <s v="LUIS FRANCISCO REYNALDO VASQUEZ POP"/>
    <s v="Alcalde Municipal"/>
    <s v="1692 58920 1601"/>
    <s v="460-2025"/>
    <s v="Bomba De Plastico De 16 Litros"/>
    <n v="2024"/>
    <s v="Agropecuario Y Artesanal"/>
    <s v="Herramienta de Labranza"/>
    <n v="100"/>
    <n v="248"/>
    <n v="24800"/>
    <s v="025-0-2024"/>
    <m/>
    <x v="2"/>
    <n v="100"/>
    <n v="0"/>
    <n v="100"/>
    <s v="2642-2025"/>
    <m/>
  </r>
  <r>
    <n v="16"/>
    <d v="2025-09-04T00:00:00"/>
    <n v="2025"/>
    <x v="2"/>
    <s v="Chisec"/>
    <s v="Chisec"/>
    <s v="LUIS FRANCISCO REYNALDO VASQUEZ POP"/>
    <s v="Alcalde Municipal"/>
    <s v="1692 58920 1601"/>
    <s v="460-2025"/>
    <s v="Molino Standard"/>
    <n v="2024"/>
    <s v="Vulnerabilidad"/>
    <s v="Molino"/>
    <n v="100"/>
    <n v="210"/>
    <n v="21000"/>
    <s v="046-0-2024"/>
    <m/>
    <x v="2"/>
    <n v="800"/>
    <n v="0"/>
    <n v="800"/>
    <s v="1664-2025"/>
    <m/>
  </r>
  <r>
    <n v="17"/>
    <d v="2025-09-04T00:00:00"/>
    <n v="2025"/>
    <x v="2"/>
    <s v="Santa Catalina la Tinta"/>
    <s v="Caserío Tuxilá"/>
    <s v="JOSÉ CAC"/>
    <s v="Coordinador del Consejo Comunitario de Desarrollo -COCODE-"/>
    <s v="1851 77905 1608"/>
    <s v="461-2025"/>
    <s v="Arroz De 10 Kilos"/>
    <n v="2025"/>
    <s v="Alimentos"/>
    <s v="Arroz"/>
    <n v="33"/>
    <n v="0"/>
    <n v="0"/>
    <s v="Donación China Taiwan"/>
    <m/>
    <x v="2"/>
    <n v="16.5"/>
    <n v="0"/>
    <n v="16.5"/>
    <s v="056-2025"/>
    <m/>
  </r>
  <r>
    <n v="18"/>
    <d v="2025-09-04T00:00:00"/>
    <n v="2025"/>
    <x v="2"/>
    <s v="Santa Catalina la Tinta"/>
    <s v="Caserío San Vicente I"/>
    <s v="ROLANDO PUTUL SACBA"/>
    <s v="Coordinador del Consejo Comunitario de Desarrollo -COCODE-"/>
    <s v="1616 44325 1606"/>
    <s v="462-2025"/>
    <s v="Arroz De 10 Kilos"/>
    <n v="2025"/>
    <s v="Alimentos"/>
    <s v="Arroz"/>
    <n v="54"/>
    <n v="0"/>
    <n v="0"/>
    <s v="Donación China Taiwan"/>
    <m/>
    <x v="2"/>
    <n v="27"/>
    <n v="0"/>
    <n v="27"/>
    <s v="055-2025"/>
    <m/>
  </r>
  <r>
    <n v="19"/>
    <d v="2025-09-04T00:00:00"/>
    <n v="2025"/>
    <x v="2"/>
    <s v="Santa Catalina la Tinta"/>
    <s v="Aldea Chavacal I"/>
    <s v="NICOLAS TIUL SUB"/>
    <s v="Coordinador del Consejo Comunitario de Desarrollo -COCODE-"/>
    <s v="1712 28197 1608"/>
    <s v="463-2025"/>
    <s v="Arroz De 10 Kilos"/>
    <n v="2025"/>
    <s v="Alimentos"/>
    <s v="Arroz"/>
    <n v="67"/>
    <n v="0"/>
    <n v="0"/>
    <s v="Donación China Taiwan"/>
    <m/>
    <x v="2"/>
    <n v="33.5"/>
    <n v="0"/>
    <n v="33.5"/>
    <s v="054-2025"/>
    <m/>
  </r>
  <r>
    <n v="20"/>
    <d v="2025-09-04T00:00:00"/>
    <n v="2025"/>
    <x v="2"/>
    <s v="Santa Catalina la Tinta"/>
    <s v="Caserío Caquihá II"/>
    <s v="MIGUEL CAAL QUIM"/>
    <s v="Coordinador del Consejo Comunitario de Desarrollo -COCODE-"/>
    <s v="1806 31497 1606"/>
    <s v="464-2025"/>
    <s v="Arroz De 10 Kilos"/>
    <n v="2025"/>
    <s v="Alimentos"/>
    <s v="Arroz"/>
    <n v="43"/>
    <n v="0"/>
    <n v="0"/>
    <s v="Donación China Taiwan"/>
    <m/>
    <x v="2"/>
    <n v="21.5"/>
    <n v="0"/>
    <n v="21.5"/>
    <s v="061-2025"/>
    <m/>
  </r>
  <r>
    <n v="21"/>
    <d v="2025-09-04T00:00:00"/>
    <n v="2025"/>
    <x v="2"/>
    <s v="Santa Catalina la Tinta"/>
    <s v="Caserío Cataluña"/>
    <s v="JUAN MANUEL XOL JOB"/>
    <s v="Coordinador del Consejo Comunitario de Desarrollo -COCODE-"/>
    <s v="2512 05118 1606"/>
    <s v="465-2025"/>
    <s v="Arroz De 10 Kilos"/>
    <n v="2025"/>
    <s v="Alimentos"/>
    <s v="Arroz"/>
    <n v="30"/>
    <n v="0"/>
    <n v="0"/>
    <s v="Donación China Taiwan"/>
    <m/>
    <x v="2"/>
    <n v="15"/>
    <n v="0"/>
    <n v="15"/>
    <s v="071-2025"/>
    <m/>
  </r>
  <r>
    <n v="22"/>
    <d v="2025-09-04T00:00:00"/>
    <n v="2025"/>
    <x v="2"/>
    <s v="Santa Catalina la Tinta"/>
    <s v="Aldea Salac I"/>
    <s v="OSCAR CAB"/>
    <s v="Coordinador del Consejo Comunitario de Desarrollo -COCODE-"/>
    <s v="1971 77840 1610"/>
    <s v="466-2025"/>
    <s v="Arroz De 10 Kilos"/>
    <n v="2025"/>
    <s v="Alimentos"/>
    <s v="Arroz"/>
    <n v="167"/>
    <n v="0"/>
    <n v="0"/>
    <s v="Donación China Taiwan"/>
    <m/>
    <x v="2"/>
    <n v="83.5"/>
    <n v="0"/>
    <n v="83.5"/>
    <s v="068-2025"/>
    <m/>
  </r>
  <r>
    <n v="23"/>
    <d v="2025-09-04T00:00:00"/>
    <n v="2025"/>
    <x v="2"/>
    <s v="Santa Catalina la Tinta"/>
    <s v="Caserío San Vicente II"/>
    <s v="CATARINO MISTI MAC"/>
    <s v="Coordinador del Consejo Comunitario de Desarrollo -COCODE-"/>
    <s v="1948 47594 1508"/>
    <s v="467-2025"/>
    <s v="Arroz De 10 Kilos"/>
    <n v="2025"/>
    <s v="Alimentos"/>
    <s v="Arroz"/>
    <n v="37"/>
    <n v="0"/>
    <n v="0"/>
    <s v="Donación China Taiwan"/>
    <m/>
    <x v="2"/>
    <n v="18.5"/>
    <n v="0"/>
    <n v="18.5"/>
    <s v="069-2025"/>
    <m/>
  </r>
  <r>
    <n v="24"/>
    <d v="2025-09-04T00:00:00"/>
    <n v="2025"/>
    <x v="2"/>
    <s v="Santa Catalina la Tinta"/>
    <s v="Caserío Santa Catalina Matanzas"/>
    <s v="MARCELINO XOL"/>
    <s v="Coordinador del Consejo Comunitario de Desarrollo -COCODE-"/>
    <s v="1602 60795 1606"/>
    <s v="468-2025"/>
    <s v="Arroz De 10 Kilos"/>
    <n v="2025"/>
    <s v="Alimentos"/>
    <s v="Arroz"/>
    <n v="106"/>
    <n v="0"/>
    <n v="0"/>
    <s v="Donación China Taiwan"/>
    <m/>
    <x v="2"/>
    <n v="53"/>
    <n v="0"/>
    <n v="53"/>
    <s v="072-2025"/>
    <m/>
  </r>
  <r>
    <n v="25"/>
    <d v="2025-09-04T00:00:00"/>
    <n v="2025"/>
    <x v="2"/>
    <s v="Santa Catalina la Tinta"/>
    <s v="Aldea Santa María Samilhá"/>
    <s v="RODERICO CHUB CHOC"/>
    <s v="Coordinador del Consejo Comunitario de Desarrollo -COCODE-"/>
    <s v="2490 04321 1607"/>
    <s v="469-2025"/>
    <s v="Arroz De 10 Kilos"/>
    <n v="2025"/>
    <s v="Alimentos"/>
    <s v="Arroz"/>
    <n v="246"/>
    <n v="0"/>
    <n v="0"/>
    <s v="Donación China Taiwan"/>
    <m/>
    <x v="2"/>
    <n v="123"/>
    <n v="0"/>
    <n v="123"/>
    <s v="074-2025"/>
    <m/>
  </r>
  <r>
    <n v="26"/>
    <d v="2025-09-03T00:00:00"/>
    <n v="2025"/>
    <x v="3"/>
    <s v="San Pedro Sacatepéquez"/>
    <s v="San Pedro Sacatepéquez"/>
    <s v="LUIS AROLDO RIVERA JOACHIN"/>
    <s v="Alcalde Municipal"/>
    <s v="2322 38464 1202"/>
    <s v="433-2025"/>
    <s v="Estación Total Topográfica"/>
    <n v="2024"/>
    <s v="Entidades"/>
    <s v="Estación Total"/>
    <n v="1"/>
    <n v="24900"/>
    <n v="24900"/>
    <s v="029-0-2024"/>
    <m/>
    <x v="0"/>
    <n v="1"/>
    <n v="0"/>
    <n v="1"/>
    <s v="3322-2025 T5"/>
    <m/>
  </r>
  <r>
    <n v="27"/>
    <d v="2025-09-04T00:00:00"/>
    <n v="2025"/>
    <x v="2"/>
    <s v="Cobán"/>
    <s v="Caserío Santo Tomas Purahub"/>
    <s v="EFRAIN CHUB CAAL"/>
    <s v="Presidente del Consejo Comunitario de Desarrollo -COCODE-"/>
    <s v="1986 91807 1601"/>
    <s v="434-2025"/>
    <s v="Kit Para Recolección De Agua De Lluvia"/>
    <n v="2023"/>
    <s v="Agua Potable"/>
    <s v="Agua Potable"/>
    <n v="100"/>
    <n v="1125"/>
    <n v="112500"/>
    <s v="035-0-2024"/>
    <m/>
    <x v="0"/>
    <n v="500"/>
    <n v="0"/>
    <n v="500"/>
    <s v="227-2025"/>
    <m/>
  </r>
  <r>
    <n v="28"/>
    <d v="2025-09-04T00:00:00"/>
    <n v="2025"/>
    <x v="2"/>
    <s v="Cobán"/>
    <s v="Cobán"/>
    <s v="FELIPE POP CUCUL"/>
    <s v="Alcalde Municipal"/>
    <s v="2264 23190 1508"/>
    <s v="435-2025"/>
    <s v="Tanque Flexible "/>
    <n v="2025"/>
    <s v="Agua Potable"/>
    <s v="Agua Potable"/>
    <n v="202"/>
    <n v="788.5"/>
    <n v="159277"/>
    <s v="001-0-2025"/>
    <m/>
    <x v="0"/>
    <n v="1010"/>
    <n v="0"/>
    <n v="1010"/>
    <s v="1283-2025_x000a_1284-2025_x000a_1285-2025_x000a_1286-2025"/>
    <m/>
  </r>
  <r>
    <n v="29"/>
    <d v="2025-09-04T00:00:00"/>
    <n v="2025"/>
    <x v="2"/>
    <s v="Cobán"/>
    <s v="Cobán"/>
    <s v="FELIPE POP CUCUL"/>
    <s v="Alcalde Municipal"/>
    <s v="2264 23190 1508"/>
    <s v="435-2025"/>
    <s v="Tubo Diametro 8 Plgs X 6 Mts"/>
    <n v="2024"/>
    <s v="Agua Potable"/>
    <s v="Tubería"/>
    <n v="60"/>
    <n v="429.25"/>
    <n v="25755"/>
    <s v="017-0-2024"/>
    <m/>
    <x v="0"/>
    <n v="6"/>
    <n v="0"/>
    <n v="6"/>
    <s v="2738-2025"/>
    <m/>
  </r>
  <r>
    <n v="30"/>
    <d v="2025-09-04T00:00:00"/>
    <n v="2025"/>
    <x v="4"/>
    <s v="Colotenango"/>
    <s v="Colotenango"/>
    <s v="RUDY VELÁSQUEZ LÓPEZ"/>
    <s v="Alcalde Municipal"/>
    <s v="1987 95319 1319"/>
    <s v="436-2025"/>
    <s v="Cupones de Mortero Premezclado"/>
    <n v="2024"/>
    <s v="Vivienda"/>
    <s v="Repello"/>
    <n v="1000"/>
    <n v="282"/>
    <n v="282000"/>
    <s v="022-0-2024"/>
    <s v="MaM"/>
    <x v="0"/>
    <n v="1000"/>
    <n v="0"/>
    <n v="1000"/>
    <s v="3238-2025 A "/>
    <m/>
  </r>
  <r>
    <n v="31"/>
    <d v="2025-09-04T00:00:00"/>
    <n v="2025"/>
    <x v="2"/>
    <s v="Chisec"/>
    <s v="Chisec"/>
    <s v="LUIS FRANCISCO REYNALDO VASQUEZ POP"/>
    <s v="Alcalde Municipal"/>
    <s v="1692 58920 1601"/>
    <s v="437-2025"/>
    <s v="Carreta de Mano"/>
    <n v="2024"/>
    <s v="Agropecuario Y Artesanal"/>
    <s v="Herramienta de Albañileria"/>
    <n v="75"/>
    <n v="318"/>
    <n v="23850"/>
    <s v="052-0-2024"/>
    <m/>
    <x v="0"/>
    <n v="75"/>
    <n v="0"/>
    <n v="75"/>
    <s v="1662-2025"/>
    <m/>
  </r>
  <r>
    <n v="32"/>
    <d v="2025-09-03T00:00:00"/>
    <n v="2025"/>
    <x v="2"/>
    <s v="Tactic"/>
    <s v="Tactic"/>
    <s v="EDIN ROLANDO GUERRERO MILIAN"/>
    <s v="Alcalde Municipal"/>
    <s v="2626 02865 1604"/>
    <s v="310-2025"/>
    <s v="Cupones Canjeables Por Kit De Techo Minimo"/>
    <n v="2024"/>
    <s v="Vulnerabilidad"/>
    <s v="Cupón Techo Mínimo"/>
    <n v="36"/>
    <n v="1635"/>
    <n v="58860"/>
    <s v="045-0-2024"/>
    <m/>
    <x v="1"/>
    <n v="36"/>
    <n v="0"/>
    <n v="36"/>
    <s v="987-2025_x000a_988-2025"/>
    <s v="SI"/>
  </r>
  <r>
    <n v="33"/>
    <d v="2025-09-03T00:00:00"/>
    <n v="2025"/>
    <x v="2"/>
    <s v="San Pedro Carchá"/>
    <s v="Aldea Chirrequiche"/>
    <s v="CARLOS CAAL CHUB"/>
    <s v="Presidente del Consejo Comunitario de Desarrollo -COCODE-"/>
    <s v="2523 62713 1609"/>
    <s v="311-2025"/>
    <s v="Cupones Canjeables Por Kit De Techo Minimo"/>
    <n v="2024"/>
    <s v="Vulnerabilidad"/>
    <s v="Cupón Techo Mínimo"/>
    <n v="10"/>
    <n v="1635"/>
    <n v="16350"/>
    <s v="045-0-2024"/>
    <m/>
    <x v="1"/>
    <n v="10"/>
    <n v="0"/>
    <n v="10"/>
    <s v="1197-2025"/>
    <s v="SI"/>
  </r>
  <r>
    <n v="34"/>
    <d v="2025-09-03T00:00:00"/>
    <n v="2025"/>
    <x v="2"/>
    <s v="San Cristobal Verapaz"/>
    <s v="Caserío Guachtuhq’"/>
    <s v="EDGAR EFRAIN YUJA CAL"/>
    <s v="Presidente del Consejo Comunitario de Desarrollo -COCODE-"/>
    <s v="1821 40601 1603"/>
    <s v="312-2025"/>
    <s v="Cupones Canjeables Por Kit De Techo Minimo"/>
    <n v="2024"/>
    <s v="Vulnerabilidad"/>
    <s v="Cupón Techo Mínimo"/>
    <n v="10"/>
    <n v="1635"/>
    <n v="16350"/>
    <s v="045-0-2024"/>
    <m/>
    <x v="1"/>
    <n v="10"/>
    <n v="0"/>
    <n v="10"/>
    <s v="1195-2025"/>
    <s v="SI"/>
  </r>
  <r>
    <n v="35"/>
    <d v="2025-09-03T00:00:00"/>
    <n v="2025"/>
    <x v="2"/>
    <s v="Cobán"/>
    <s v="Cobán"/>
    <s v="FELIPE POP CUCUL"/>
    <s v="Alcalde Municipal"/>
    <s v="2264 23190 1508"/>
    <s v="313-2025"/>
    <s v="Cupones Canjeables Por Kit De Techo Minimo"/>
    <n v="2024"/>
    <s v="Vulnerabilidad"/>
    <s v="Cupón Techo Mínimo"/>
    <n v="186"/>
    <n v="1635"/>
    <n v="304110"/>
    <s v="045-0-2024"/>
    <m/>
    <x v="1"/>
    <n v="186"/>
    <n v="0"/>
    <n v="186"/>
    <s v="1252-2025_x000a_1258-2025_x000a_1263-2025_x000a_1274-2025_x000a_1264-2025_x000a_1249-2025_x000a_1281-2025"/>
    <s v="SI"/>
  </r>
  <r>
    <n v="36"/>
    <d v="2025-09-03T00:00:00"/>
    <n v="2025"/>
    <x v="2"/>
    <s v="Chisec"/>
    <s v="Chisec"/>
    <s v="LUIS FRANCISCO REYNALDO VASQUEZ POP"/>
    <s v="Alcalde Municipal"/>
    <s v="1692 58920 1601"/>
    <s v="314-2025"/>
    <s v="Cupones Canjeables Por Kit De Techo Minimo"/>
    <n v="2024"/>
    <s v="Vulnerabilidad"/>
    <s v="Cupón Techo Mínimo"/>
    <n v="150"/>
    <n v="1635"/>
    <n v="245250"/>
    <s v="045-0-2024"/>
    <m/>
    <x v="1"/>
    <n v="150"/>
    <n v="0"/>
    <n v="150"/>
    <s v="2641-2025"/>
    <s v="SI"/>
  </r>
  <r>
    <n v="37"/>
    <d v="2025-09-03T00:00:00"/>
    <n v="2025"/>
    <x v="2"/>
    <s v="Chisec"/>
    <s v="Chisec"/>
    <s v="LUIS FRANCISCO REYNALDO VASQUEZ POP"/>
    <s v="Alcalde Municipal"/>
    <s v="1692 58920 1601"/>
    <s v="314-2025"/>
    <s v="Kit de Panel Solar"/>
    <n v="2024"/>
    <s v="Vulnerabilidad"/>
    <s v="Panel Solar"/>
    <n v="250"/>
    <n v="405"/>
    <n v="101250"/>
    <s v="030-0-2024"/>
    <m/>
    <x v="1"/>
    <n v="250"/>
    <n v="0"/>
    <n v="250"/>
    <s v="1660-2025"/>
    <m/>
  </r>
  <r>
    <n v="38"/>
    <d v="2025-09-03T00:00:00"/>
    <n v="2025"/>
    <x v="2"/>
    <s v="Tucurú"/>
    <s v="Aldea Chicoban"/>
    <s v="MARIO SAGUI CHOCOL"/>
    <s v="Coordinador del Consejo Comunitario de Desarrollo -COCODE-"/>
    <s v="1728 18885 1606"/>
    <s v="315-2025"/>
    <s v="Cupones Canjeables Por Kit De Techo Minimo"/>
    <n v="2024"/>
    <s v="Vulnerabilidad"/>
    <s v="Cupón Techo Mínimo"/>
    <n v="75"/>
    <n v="1635"/>
    <n v="122625"/>
    <s v="045-0-2024"/>
    <m/>
    <x v="1"/>
    <n v="75"/>
    <n v="0"/>
    <n v="75"/>
    <s v="1055-2025"/>
    <s v="SI"/>
  </r>
  <r>
    <n v="39"/>
    <d v="2025-09-04T00:00:00"/>
    <n v="2025"/>
    <x v="2"/>
    <s v="Cobán"/>
    <s v="Caserío Sachinamox"/>
    <s v="SELVIN RUBÉN MACZ COC"/>
    <s v="Presidente del Consejo Comunitario de Desarrollo -COCODE-"/>
    <s v="2228 40625 1601"/>
    <s v="317-2025"/>
    <s v="Cupones Canjeables Por Kit De Techo Minimo"/>
    <n v="2024"/>
    <s v="Vulnerabilidad"/>
    <s v="Cupón Techo Mínimo"/>
    <n v="34"/>
    <n v="1635"/>
    <n v="55590"/>
    <s v="045-0-2024"/>
    <m/>
    <x v="1"/>
    <n v="34"/>
    <n v="0"/>
    <n v="34"/>
    <s v="1028-2025"/>
    <s v="SI"/>
  </r>
  <r>
    <n v="40"/>
    <d v="2025-09-04T00:00:00"/>
    <n v="2025"/>
    <x v="2"/>
    <s v="Santa Cruz Verapaz"/>
    <s v="Caserío Panquiyou"/>
    <s v="RIGOBERTO GUE CAAL"/>
    <s v="Alcalde Comunitario"/>
    <s v="1952 17012 1602"/>
    <s v="318-2025"/>
    <s v="Cupones Canjeables Por Kit De Techo Minimo"/>
    <n v="2024"/>
    <s v="Vulnerabilidad"/>
    <s v="Cupón Techo Mínimo"/>
    <n v="30"/>
    <n v="1635"/>
    <n v="49050"/>
    <s v="045-0-2024"/>
    <m/>
    <x v="1"/>
    <n v="30"/>
    <n v="0"/>
    <n v="30"/>
    <s v="1494-2025"/>
    <s v="SI"/>
  </r>
  <r>
    <n v="41"/>
    <d v="2025-09-04T00:00:00"/>
    <n v="2025"/>
    <x v="2"/>
    <s v="Cobán"/>
    <s v="Paraje Nueva Vida Chipantún"/>
    <s v="ROBERTO ELIAS MACZ CAAL"/>
    <s v="Presidente del Consejo Comunitario de Desarrollo -COCODE-"/>
    <s v="2365 78561 1420"/>
    <s v="319-2025"/>
    <s v="Cupones Canjeables Por Kit De Techo Minimo"/>
    <n v="2024"/>
    <s v="Vulnerabilidad"/>
    <s v="Cupón Techo Mínimo"/>
    <n v="26"/>
    <n v="1635"/>
    <n v="42510"/>
    <s v="045-0-2024"/>
    <m/>
    <x v="1"/>
    <n v="26"/>
    <n v="0"/>
    <n v="26"/>
    <s v="257-2025"/>
    <s v="SI"/>
  </r>
  <r>
    <n v="42"/>
    <d v="2025-09-05T00:00:00"/>
    <n v="2025"/>
    <x v="5"/>
    <s v="San Felipe"/>
    <s v="Aldea Nuevo Palmar"/>
    <s v="MIGUEL ANGEL REYES LOPEZ"/>
    <s v="Presidente del Consejo Comunitario de Desarrollo -COCODE-"/>
    <s v="2662 06565 1105"/>
    <s v="470-2025"/>
    <s v="Cupones De Filtros De Agua De 22 Litros"/>
    <n v="2024"/>
    <s v="Agua Potable"/>
    <s v="Cupón Ecofiltro"/>
    <n v="300"/>
    <n v="176.7"/>
    <n v="53010"/>
    <s v="042-0-2024"/>
    <m/>
    <x v="2"/>
    <n v="300"/>
    <n v="0"/>
    <n v="300"/>
    <s v="3628-2025"/>
    <m/>
  </r>
  <r>
    <n v="43"/>
    <d v="2025-09-05T00:00:00"/>
    <n v="2025"/>
    <x v="2"/>
    <s v="San Cristobal Verapaz"/>
    <s v="Caserío Guachtuhq’"/>
    <s v="EDGAR EFRAIN YUJA CAL"/>
    <s v="Presidente del Consejo Comunitario de Desarrollo -COCODE-"/>
    <s v="1821 40601 1603"/>
    <s v="438-2025"/>
    <s v="Tanque Flexible "/>
    <n v="2025"/>
    <s v="Agua Potable"/>
    <s v="Agua Potable"/>
    <n v="50"/>
    <n v="788.5"/>
    <n v="39425"/>
    <s v="001-0-2025"/>
    <m/>
    <x v="0"/>
    <n v="250"/>
    <n v="0"/>
    <n v="250"/>
    <s v="1194-2025"/>
    <m/>
  </r>
  <r>
    <n v="44"/>
    <d v="2025-09-05T00:00:00"/>
    <n v="2025"/>
    <x v="4"/>
    <s v="Aguacatán"/>
    <s v="Aguacatán"/>
    <s v="MIRZA JUDITH ARREAGA MEZA"/>
    <s v="Alcalde Municipal"/>
    <s v="1997 05038 1327"/>
    <s v="439-2025"/>
    <s v="Estación Total Topográfica"/>
    <n v="2024"/>
    <s v="Entidades"/>
    <s v="Estación Total"/>
    <n v="1"/>
    <n v="24900"/>
    <n v="24900"/>
    <s v="029-0-2024"/>
    <m/>
    <x v="0"/>
    <n v="1"/>
    <n v="0"/>
    <n v="1"/>
    <s v="1674-2025 T5"/>
    <m/>
  </r>
  <r>
    <n v="45"/>
    <d v="2025-09-08T00:00:00"/>
    <n v="2025"/>
    <x v="6"/>
    <s v="Santa Lucía Utatlán"/>
    <s v="Paraje Xesampual"/>
    <s v="GUSTAVO OTONIEL LOPEZ YAC"/>
    <s v="Presidente del Consejo Comunitario de Desarrollo -COCODE-"/>
    <s v="2526 84362 0704"/>
    <s v="441-2025"/>
    <s v="Adoquin"/>
    <n v="2024"/>
    <s v="Red Vial"/>
    <s v="Adoquin"/>
    <n v="18400"/>
    <n v="4.7"/>
    <n v="86480"/>
    <s v="060-0-2024"/>
    <m/>
    <x v="0"/>
    <n v="61.333333333333336"/>
    <n v="0"/>
    <n v="61.333333333333336"/>
    <s v="1911-2025"/>
    <m/>
  </r>
  <r>
    <n v="46"/>
    <d v="2025-09-08T00:00:00"/>
    <n v="2025"/>
    <x v="6"/>
    <s v="Santa Lucía Utatlán"/>
    <s v="Caserío Chuiatzam"/>
    <s v="GREGORIO DIEGO CHAVEZ JOJ"/>
    <s v="Presidente del Consejo Comunitario de Desarrollo -COCODE-"/>
    <s v="1958 50505 0704"/>
    <s v="442-2025"/>
    <s v="Adoquin"/>
    <n v="2024"/>
    <s v="Red Vial"/>
    <s v="Adoquin"/>
    <n v="20000"/>
    <n v="4.7"/>
    <n v="94000"/>
    <s v="060-0-2024"/>
    <m/>
    <x v="0"/>
    <n v="66.666666666666671"/>
    <n v="0"/>
    <n v="66.666666666666671"/>
    <s v="1870-2025"/>
    <m/>
  </r>
  <r>
    <n v="47"/>
    <d v="2025-09-10T00:00:00"/>
    <n v="2025"/>
    <x v="4"/>
    <s v="Huehuetenango"/>
    <s v="Sectores Cuyumpá, Cementerio, Escuela y Alto Brasilia"/>
    <s v="JORGE LUIS HERNÁNDEZ GOMEZ"/>
    <s v="Coordinador del Consejo Comunitario de Desarrollo -COCODE-"/>
    <s v="2590 99732 1301"/>
    <s v="471-2025"/>
    <s v="Arroz De 10 Kilos"/>
    <n v="2025"/>
    <s v="Alimentos"/>
    <s v="Arroz"/>
    <n v="300"/>
    <n v="0"/>
    <n v="0"/>
    <s v="Donación China Taiwan"/>
    <m/>
    <x v="2"/>
    <n v="150"/>
    <n v="0"/>
    <n v="150"/>
    <s v="1088-2024"/>
    <m/>
  </r>
  <r>
    <n v="48"/>
    <d v="2025-09-10T00:00:00"/>
    <n v="2025"/>
    <x v="6"/>
    <s v="San Pablo la Laguna"/>
    <s v="San Pablo la Laguna"/>
    <s v="GASPAR IXCAYÁ CULÚM"/>
    <s v="Alcalde Municipal"/>
    <s v="1971 21349 0715"/>
    <s v="472-2025"/>
    <s v="Cupones De Filtros De Agua De 22 Litros"/>
    <n v="2024"/>
    <s v="Agua Potable"/>
    <s v="Cupón Ecofiltro"/>
    <n v="353"/>
    <n v="176.7"/>
    <n v="62375.1"/>
    <s v="042-0-2024"/>
    <s v="MaM"/>
    <x v="2"/>
    <n v="353"/>
    <n v="0"/>
    <n v="353"/>
    <s v="2631-2025 A"/>
    <m/>
  </r>
  <r>
    <n v="49"/>
    <d v="2025-09-10T00:00:00"/>
    <n v="2025"/>
    <x v="6"/>
    <s v="San Pablo la Laguna"/>
    <s v="San Pablo la Laguna"/>
    <s v="GASPAR IXCAYÁ CULÚM"/>
    <s v="Alcalde Municipal"/>
    <s v="1971 21349 0715"/>
    <s v="473-2025"/>
    <s v="Estufa Ahorradora de Leña"/>
    <n v="2024"/>
    <s v="Vulnerabilidad"/>
    <s v="Estufa"/>
    <n v="293"/>
    <n v="1270"/>
    <n v="372110"/>
    <s v="064-0-2024"/>
    <s v="MaM"/>
    <x v="2"/>
    <n v="1465"/>
    <n v="0"/>
    <n v="1465"/>
    <s v="2631-2025 A"/>
    <m/>
  </r>
  <r>
    <n v="50"/>
    <d v="2025-09-11T00:00:00"/>
    <n v="2025"/>
    <x v="7"/>
    <s v="San Jerónimo"/>
    <s v="Aldea los Jocotes"/>
    <s v="RUPERTO ISMALEJ CANAHUI"/>
    <s v="Alcalde Comunitario"/>
    <s v="1878 29586 1507"/>
    <s v="474-2025"/>
    <s v="Bomba De Plastico De 16 Litros"/>
    <n v="2024"/>
    <s v="Agropecuario Y Artesanal"/>
    <s v="Herramienta de Labranza"/>
    <n v="60"/>
    <n v="248"/>
    <n v="14880"/>
    <s v="025-0-2024"/>
    <m/>
    <x v="2"/>
    <n v="60"/>
    <n v="0"/>
    <n v="60"/>
    <s v="1244-2025"/>
    <m/>
  </r>
  <r>
    <n v="51"/>
    <d v="2025-09-11T00:00:00"/>
    <n v="2025"/>
    <x v="7"/>
    <s v="San Jerónimo"/>
    <s v="Aldea el Cacao"/>
    <s v="MARÍA SABINA CANAHUÍ MORALES DE SANTIAGO"/>
    <s v="Alcalde Comunitario"/>
    <s v="2557 05026 1507"/>
    <s v="475-2025"/>
    <s v="Bomba De Plastico De 16 Litros"/>
    <n v="2024"/>
    <s v="Agropecuario Y Artesanal"/>
    <s v="Herramienta de Labranza"/>
    <n v="50"/>
    <n v="248"/>
    <n v="12400"/>
    <s v="025-0-2024"/>
    <m/>
    <x v="2"/>
    <n v="50"/>
    <n v="0"/>
    <n v="50"/>
    <s v="1239-2025"/>
    <m/>
  </r>
  <r>
    <n v="52"/>
    <d v="2025-09-11T00:00:00"/>
    <n v="2025"/>
    <x v="7"/>
    <s v="San Jerónimo"/>
    <s v="San Jerónimo"/>
    <s v="MOISÉS ROMÁN CANAHUÍ MORENTE"/>
    <s v="Alcalde Municipal"/>
    <s v="1815 04758 1507"/>
    <s v="476-2025"/>
    <s v="Arroz De 10 Kilos"/>
    <n v="2025"/>
    <s v="Alimentos"/>
    <s v="Arroz"/>
    <n v="700"/>
    <n v="0"/>
    <n v="0"/>
    <s v="Donación China Taiwan"/>
    <m/>
    <x v="2"/>
    <n v="350"/>
    <n v="0"/>
    <n v="350"/>
    <s v="763-2025"/>
    <m/>
  </r>
  <r>
    <n v="53"/>
    <d v="2025-09-08T00:00:00"/>
    <n v="2025"/>
    <x v="4"/>
    <s v="San Juan Atitán"/>
    <s v="San Juan Atitán"/>
    <s v="JAIME AUGUSTO HERNÁNDEZ GODÍNEZ "/>
    <s v="Alcalde Municipal"/>
    <s v="1942 95923 1316"/>
    <s v="320-2025"/>
    <s v="Concreto Premezclado Cupón"/>
    <n v="2024"/>
    <s v="Vulnerabilidad"/>
    <s v="Concreto"/>
    <n v="1500"/>
    <n v="2548"/>
    <n v="3822000"/>
    <s v="039-0-2024"/>
    <s v="MaM"/>
    <x v="1"/>
    <n v="1500"/>
    <n v="0"/>
    <n v="1500"/>
    <s v="3038-2025"/>
    <s v="NO"/>
  </r>
  <r>
    <n v="54"/>
    <d v="2025-09-09T00:00:00"/>
    <n v="2025"/>
    <x v="4"/>
    <s v="San Sebastián Huehuetenango"/>
    <s v="San Sebastian Huehuetenango"/>
    <s v="FERNANDO ROMEO GREGORIO VELÁSQUEZ"/>
    <s v="Alcalde Municipal"/>
    <s v="1788 45167 1320"/>
    <s v="322-2025"/>
    <s v="Concreto Premezclado Cupón"/>
    <n v="2024"/>
    <s v="Vulnerabilidad"/>
    <s v="Concreto"/>
    <n v="38"/>
    <n v="2548"/>
    <n v="96824"/>
    <s v="039-0-2024"/>
    <s v="MaM"/>
    <x v="1"/>
    <n v="38"/>
    <n v="0"/>
    <n v="38"/>
    <s v="750-2025 A"/>
    <m/>
  </r>
  <r>
    <n v="55"/>
    <d v="2025-09-11T00:00:00"/>
    <n v="2025"/>
    <x v="7"/>
    <s v="San Jerónimo"/>
    <s v="Caserío Santa Elena Vega del Chile"/>
    <s v="MOISES HERNÁNDEZ FRANCO"/>
    <s v="Alcalde Comunitario"/>
    <s v="1650 75740 1501"/>
    <s v="323-2025"/>
    <s v="Cupones Canjeables Por Kit De Techo Minimo"/>
    <n v="2024"/>
    <s v="Vulnerabilidad"/>
    <s v="Cupón Techo Mínimo"/>
    <n v="23"/>
    <n v="1635"/>
    <n v="37605"/>
    <s v="045-0-2024"/>
    <m/>
    <x v="1"/>
    <n v="23"/>
    <n v="0"/>
    <n v="23"/>
    <s v="1167-2025"/>
    <s v="SI"/>
  </r>
  <r>
    <n v="56"/>
    <d v="2025-09-11T00:00:00"/>
    <n v="2025"/>
    <x v="7"/>
    <s v="San Jerónimo"/>
    <s v="Aldea Vega del Chile"/>
    <s v="WILLIAM OSWALDO GARCÍA LUNA"/>
    <s v="Alcalde Comunitario"/>
    <s v="3459 80514 1507"/>
    <s v="324-2025"/>
    <s v="Cupones Canjeables Por Kit De Techo Minimo"/>
    <n v="2024"/>
    <s v="Vulnerabilidad"/>
    <s v="Cupón Techo Mínimo"/>
    <n v="30"/>
    <n v="1635"/>
    <n v="49050"/>
    <s v="045-0-2024"/>
    <m/>
    <x v="1"/>
    <n v="30"/>
    <n v="0"/>
    <n v="30"/>
    <s v="1169-2025"/>
    <s v="SI"/>
  </r>
  <r>
    <n v="57"/>
    <d v="2025-09-11T00:00:00"/>
    <n v="2025"/>
    <x v="7"/>
    <s v="San Jerónimo"/>
    <s v="Caserío el Durazno II"/>
    <s v="SABINO LÓPEZ RAMOS"/>
    <s v="Alcalde Comunitario"/>
    <s v="1735 73819 1507"/>
    <s v="325-2025"/>
    <s v="Cupones Canjeables Por Kit De Techo Minimo"/>
    <n v="2024"/>
    <s v="Vulnerabilidad"/>
    <s v="Cupón Techo Mínimo"/>
    <n v="34"/>
    <n v="1635"/>
    <n v="55590"/>
    <s v="045-0-2024"/>
    <m/>
    <x v="1"/>
    <n v="34"/>
    <n v="0"/>
    <n v="34"/>
    <s v="1175-2025"/>
    <s v="SI"/>
  </r>
  <r>
    <n v="58"/>
    <d v="2025-09-11T00:00:00"/>
    <n v="2025"/>
    <x v="7"/>
    <s v="Purulhá"/>
    <s v="Caserío Concepción Las Flores"/>
    <s v="VALERIO RODOLFO MÁ ICAL"/>
    <s v="Presidente del Consejo Comunitario de Desarrollo -COCODE-"/>
    <s v="3194 92257 1508"/>
    <s v="326-2025"/>
    <s v="Cupones Canjeables Por Kit De Techo Minimo"/>
    <n v="2024"/>
    <s v="Vulnerabilidad"/>
    <s v="Cupón Techo Mínimo"/>
    <n v="70"/>
    <n v="1635"/>
    <n v="114450"/>
    <s v="045-0-2024"/>
    <m/>
    <x v="1"/>
    <n v="70"/>
    <n v="0"/>
    <n v="70"/>
    <s v="2713-2025"/>
    <s v="SI"/>
  </r>
  <r>
    <n v="59"/>
    <d v="2025-09-11T00:00:00"/>
    <n v="2025"/>
    <x v="7"/>
    <s v="Purulhá"/>
    <s v="Caserío La Libertad Pampá"/>
    <s v="MARIO ARTURO IXIM ICHICH"/>
    <s v="Presidente del Consejo Comunitario de Desarrollo -COCODE-"/>
    <s v="1917 97294 1508"/>
    <s v="327-2025"/>
    <s v="Cupones Canjeables Por Kit De Techo Minimo"/>
    <n v="2024"/>
    <s v="Vulnerabilidad"/>
    <s v="Cupón Techo Mínimo"/>
    <n v="70"/>
    <n v="1635"/>
    <n v="114450"/>
    <s v="045-0-2024"/>
    <m/>
    <x v="1"/>
    <n v="70"/>
    <n v="0"/>
    <n v="70"/>
    <s v="2712-2025"/>
    <s v="SI"/>
  </r>
  <r>
    <n v="60"/>
    <d v="2025-09-11T00:00:00"/>
    <n v="2025"/>
    <x v="7"/>
    <s v="San Jerónimo"/>
    <s v="Caserío Las Astras"/>
    <s v="ERICA ODILIA HERNÁNDEZ CHÉN"/>
    <s v="Alcalde Comunitario"/>
    <s v="1867 48280 1507"/>
    <s v="328-2025"/>
    <s v="Cupones Canjeables Por Kit De Techo Minimo"/>
    <n v="2024"/>
    <s v="Vulnerabilidad"/>
    <s v="Cupón Techo Mínimo"/>
    <n v="24"/>
    <n v="1635"/>
    <n v="39240"/>
    <s v="045-0-2024"/>
    <m/>
    <x v="1"/>
    <n v="24"/>
    <n v="0"/>
    <n v="24"/>
    <s v="1173-2025"/>
    <s v="SI"/>
  </r>
  <r>
    <n v="61"/>
    <d v="2025-09-11T00:00:00"/>
    <n v="2025"/>
    <x v="8"/>
    <s v="Olopa"/>
    <s v="Olopa"/>
    <s v="OSCAR MEDRANO CARDONA NOGUERA"/>
    <s v="Alcalde Municipal"/>
    <s v="1998 79397 2006"/>
    <s v="329-2025"/>
    <s v="Concreto Premezclado Cupón"/>
    <n v="2024"/>
    <s v="Vulnerabilidad"/>
    <s v="Concreto"/>
    <n v="1500"/>
    <n v="2548"/>
    <n v="3822000"/>
    <s v="039-0-2024"/>
    <s v="MaM"/>
    <x v="1"/>
    <n v="1500"/>
    <n v="0"/>
    <n v="1500"/>
    <s v="076-2025 A"/>
    <m/>
  </r>
  <r>
    <n v="62"/>
    <d v="2025-09-11T00:00:00"/>
    <n v="2025"/>
    <x v="2"/>
    <s v="Cobán"/>
    <s v="Caserío de Sapox I, de la Microrregión X Balbatzul-Cubilgüitz"/>
    <s v="MACRIN CAAL SAGÜI"/>
    <s v="Presidente del Consejo Comunitario de Desarrollo -COCODE-"/>
    <s v="1844 54352 1601"/>
    <s v="330-2025"/>
    <s v="Cupones Canjeables Por Kit De Techo Minimo"/>
    <n v="2024"/>
    <s v="Vulnerabilidad"/>
    <s v="Cupón Techo Mínimo"/>
    <n v="17"/>
    <n v="1635"/>
    <n v="27795"/>
    <s v="045-0-2024"/>
    <m/>
    <x v="1"/>
    <n v="17"/>
    <n v="0"/>
    <n v="17"/>
    <s v="228-2025"/>
    <s v="SI"/>
  </r>
  <r>
    <n v="63"/>
    <d v="2025-09-10T00:00:00"/>
    <n v="2025"/>
    <x v="1"/>
    <s v="San Martín Jilotepeque"/>
    <s v="Caserío Santa Teresa, Aldea Choatalun"/>
    <s v="CARMEN ALICIA CAJTÍ ZET DE LÓPEZ"/>
    <s v="Presidente del Consejo Comunitario de Desarrollo -COCODE-"/>
    <s v="2228 68775 0443"/>
    <s v="443-2025"/>
    <s v="Tanque Flexible "/>
    <n v="2025"/>
    <s v="Agua Potable"/>
    <s v="Agua Potable"/>
    <n v="72"/>
    <n v="788.5"/>
    <n v="56772"/>
    <s v="001-0-2025"/>
    <m/>
    <x v="0"/>
    <n v="360"/>
    <n v="0"/>
    <n v="360"/>
    <s v="1333-2025"/>
    <m/>
  </r>
  <r>
    <n v="64"/>
    <d v="2025-09-10T00:00:00"/>
    <n v="2025"/>
    <x v="6"/>
    <s v="Santa Lucía Utatlán"/>
    <s v="Aldea el Novillero"/>
    <s v="MAXIMILIANO CHÁVEZ COCHOY"/>
    <s v="Presidente del Consejo Comunitario de Desarrollo -COCODE-"/>
    <s v="1892 42450 0704"/>
    <s v="444-2025"/>
    <s v="Adoquin"/>
    <n v="2024"/>
    <s v="Red Vial"/>
    <s v="Adoquin"/>
    <n v="158400"/>
    <n v="4.7"/>
    <n v="744480"/>
    <s v="060-0-2024"/>
    <m/>
    <x v="0"/>
    <n v="528"/>
    <n v="0"/>
    <n v="528"/>
    <s v="1912-2025"/>
    <m/>
  </r>
  <r>
    <n v="65"/>
    <d v="2025-09-10T00:00:00"/>
    <n v="2025"/>
    <x v="6"/>
    <s v="Santa Lucía Utatlán"/>
    <s v="Comunidad Pahaj Central"/>
    <s v="FRANCISCO ARMANDO SALOJ CUX"/>
    <s v="Presidente del Consejo Comunitario de Desarrollo -COCODE-"/>
    <s v="1951 29504 0704"/>
    <s v="445-2025"/>
    <s v="Adoquin"/>
    <n v="2024"/>
    <s v="Red Vial"/>
    <s v="Adoquin"/>
    <n v="35800"/>
    <n v="4.7"/>
    <n v="168260"/>
    <s v="060-0-2024"/>
    <m/>
    <x v="0"/>
    <n v="119.33333333333333"/>
    <n v="0"/>
    <n v="119.33333333333333"/>
    <s v="1869-2025"/>
    <m/>
  </r>
  <r>
    <n v="66"/>
    <d v="2025-09-11T00:00:00"/>
    <n v="2025"/>
    <x v="7"/>
    <s v="Purulhá"/>
    <s v="Caserío El Jute I"/>
    <s v="FELIX AC PAAU"/>
    <s v="Presidente del Consejo Comunitario de Desarrollo -COCODE-"/>
    <s v="1707 58931 1508"/>
    <s v="446-2025"/>
    <s v="Tanque Flexible "/>
    <n v="2025"/>
    <s v="Agua Potable"/>
    <s v="Agua Potable"/>
    <n v="48"/>
    <n v="788.5"/>
    <n v="37848"/>
    <s v="001-0-2025"/>
    <m/>
    <x v="0"/>
    <n v="240"/>
    <n v="0"/>
    <n v="240"/>
    <s v="2837-2025"/>
    <m/>
  </r>
  <r>
    <n v="67"/>
    <d v="2025-09-11T00:00:00"/>
    <n v="2025"/>
    <x v="2"/>
    <s v="Cobán"/>
    <s v="Aldea Inupal"/>
    <s v="GLENDY ARACELY BEATRIZ CAAL YAT"/>
    <s v="Presidenta del Consejo Comunitario de Desarrollo -COCODE-"/>
    <s v="3255 43712 1601"/>
    <s v="447-2025"/>
    <s v="Azadon Con Cabo"/>
    <n v="2024"/>
    <s v="Agropecuario Y Artesanal"/>
    <s v="Herramienta de Labranza"/>
    <n v="38"/>
    <n v="111.36"/>
    <n v="4231.68"/>
    <s v="054-0-2024"/>
    <m/>
    <x v="0"/>
    <n v="38"/>
    <n v="0"/>
    <n v="38"/>
    <s v="354-2024"/>
    <m/>
  </r>
  <r>
    <n v="68"/>
    <d v="2025-09-11T00:00:00"/>
    <n v="2025"/>
    <x v="2"/>
    <s v="Cobán"/>
    <s v="Aldea Inupal"/>
    <s v="GLENDY ARACELY BEATRIZ CAAL YAT"/>
    <s v="Presidenta del Consejo Comunitario de Desarrollo -COCODE-"/>
    <s v="3255 43712 1601"/>
    <s v="447-2025"/>
    <s v="Chuzo Con Cabo"/>
    <n v="2024"/>
    <s v="Agropecuario Y Artesanal"/>
    <s v="Herramienta de Labranza"/>
    <n v="38"/>
    <n v="135.19"/>
    <n v="5137.22"/>
    <s v="054-0-2024"/>
    <m/>
    <x v="0"/>
    <n v="38"/>
    <n v="0"/>
    <n v="38"/>
    <s v="354-2024"/>
    <m/>
  </r>
  <r>
    <n v="69"/>
    <d v="2025-09-11T00:00:00"/>
    <n v="2025"/>
    <x v="2"/>
    <s v="Cobán"/>
    <s v="Aldea Inupal"/>
    <s v="GLENDY ARACELY BEATRIZ CAAL YAT"/>
    <s v="Presidenta del Consejo Comunitario de Desarrollo -COCODE-"/>
    <s v="3255 43712 1601"/>
    <s v="447-2025"/>
    <s v="Machete"/>
    <n v="2024"/>
    <s v="Agropecuario Y Artesanal"/>
    <s v="Herramienta de Labranza"/>
    <n v="38"/>
    <n v="41.03"/>
    <n v="1559.14"/>
    <s v="054-0-2024"/>
    <m/>
    <x v="0"/>
    <n v="38"/>
    <n v="0"/>
    <n v="38"/>
    <s v="354-2024"/>
    <m/>
  </r>
  <r>
    <n v="70"/>
    <d v="2025-09-11T00:00:00"/>
    <n v="2025"/>
    <x v="2"/>
    <s v="Cobán"/>
    <s v="Aldea Inupal"/>
    <s v="GLENDY ARACELY BEATRIZ CAAL YAT"/>
    <s v="Presidenta del Consejo Comunitario de Desarrollo -COCODE-"/>
    <s v="3255 43712 1601"/>
    <s v="447-2025"/>
    <s v="Pala Con Cabo"/>
    <n v="2024"/>
    <s v="Agropecuario Y Artesanal"/>
    <s v="Herramienta de Labranza"/>
    <n v="38"/>
    <n v="64.72"/>
    <n v="2459.36"/>
    <s v="054-0-2024"/>
    <m/>
    <x v="0"/>
    <n v="38"/>
    <n v="0"/>
    <n v="38"/>
    <s v="354-2024"/>
    <m/>
  </r>
  <r>
    <n v="71"/>
    <d v="2025-09-11T00:00:00"/>
    <n v="2025"/>
    <x v="2"/>
    <s v="Cobán"/>
    <s v="Aldea Inupal"/>
    <s v="GLENDY ARACELY BEATRIZ CAAL YAT"/>
    <s v="Presidenta del Consejo Comunitario de Desarrollo -COCODE-"/>
    <s v="3255 43712 1601"/>
    <s v="447-2025"/>
    <s v="Rastrillo Con Cabo"/>
    <n v="2024"/>
    <s v="Agropecuario Y Artesanal"/>
    <s v="Herramienta de Labranza"/>
    <n v="38"/>
    <n v="67.540000000000006"/>
    <n v="2566.5200000000004"/>
    <s v="054-0-2024"/>
    <m/>
    <x v="0"/>
    <n v="38"/>
    <n v="0"/>
    <n v="38"/>
    <s v="354-2024"/>
    <m/>
  </r>
  <r>
    <n v="72"/>
    <d v="2025-09-11T00:00:00"/>
    <n v="2025"/>
    <x v="7"/>
    <s v="San Jerónimo"/>
    <s v="Caserío la Guinea"/>
    <s v="CLEOTILDE IXPATÁ DE COJÓM"/>
    <s v="Alcalde Comunitario"/>
    <s v="1998 74670 1503"/>
    <s v="449-2025"/>
    <s v="Tanque Flexible "/>
    <n v="2025"/>
    <s v="Agua Potable"/>
    <s v="Agua Potable"/>
    <n v="41"/>
    <n v="788.5"/>
    <n v="32328.5"/>
    <s v="001-0-2025"/>
    <m/>
    <x v="0"/>
    <n v="205"/>
    <n v="0"/>
    <n v="205"/>
    <s v="2709-2025"/>
    <m/>
  </r>
  <r>
    <n v="73"/>
    <d v="2025-09-11T00:00:00"/>
    <n v="2025"/>
    <x v="7"/>
    <s v="San Jerónimo"/>
    <s v="Aldea Sibabaj"/>
    <s v="RUTH EMILSA LÓPEZ RAYMUNDO DE FRANCO"/>
    <s v="Alcalde Comunitario"/>
    <s v="2610 97520 1501"/>
    <s v="450-2025"/>
    <s v="Tanque Flexible "/>
    <n v="2025"/>
    <s v="Agua Potable"/>
    <s v="Agua Potable"/>
    <n v="200"/>
    <n v="788.5"/>
    <n v="157700"/>
    <s v="001-0-2025"/>
    <m/>
    <x v="0"/>
    <n v="1000"/>
    <n v="0"/>
    <n v="1000"/>
    <s v="1245-2025"/>
    <m/>
  </r>
  <r>
    <n v="74"/>
    <d v="2025-09-11T00:00:00"/>
    <n v="2025"/>
    <x v="9"/>
    <s v="Quiché Norte"/>
    <s v="Dirección Departamental de Educación"/>
    <s v="ROSENDO BATZIN YOOL"/>
    <s v="Director Ejecutivo III"/>
    <s v="2488 79715 1006"/>
    <s v="451-2025"/>
    <s v="Organizador"/>
    <n v="2024"/>
    <s v="Mobiliario Escolar"/>
    <s v="Mobiliario Escolar"/>
    <n v="56"/>
    <n v="1900"/>
    <n v="106400"/>
    <s v="050-0-2024"/>
    <m/>
    <x v="0"/>
    <n v="560"/>
    <n v="0"/>
    <n v="560"/>
    <s v="DIPLAN-A-4731-2025"/>
    <m/>
  </r>
  <r>
    <n v="75"/>
    <d v="2025-09-16T00:00:00"/>
    <n v="2025"/>
    <x v="1"/>
    <s v="Patzicía"/>
    <s v="Sector La Reforma zona uno (1)"/>
    <s v="ISMAEL XICAY CHOY"/>
    <s v="Presidente del Consejo Comunitario de Desarrollo -COCODE-"/>
    <s v="1704 79897 0409"/>
    <s v="477-2025"/>
    <s v="Arroz De 10 Kilos"/>
    <n v="2025"/>
    <s v="Alimentos"/>
    <s v="Arroz"/>
    <n v="500"/>
    <n v="0"/>
    <n v="0"/>
    <s v="Donación China Taiwan"/>
    <m/>
    <x v="2"/>
    <n v="250"/>
    <n v="0"/>
    <n v="250"/>
    <s v="2761-2025"/>
    <m/>
  </r>
  <r>
    <n v="76"/>
    <d v="2025-09-16T00:00:00"/>
    <n v="2025"/>
    <x v="10"/>
    <s v="Santa María Chiquimula"/>
    <s v="Aldea Casa Blanca"/>
    <s v="DOMINGO LEÓN LUX"/>
    <s v="Presidente del Consejo Comunitario de Desarrollo -COCODE-"/>
    <s v="1741 47171 0806"/>
    <s v="478-2025"/>
    <s v="Arroz De 10 Kilos"/>
    <n v="2025"/>
    <s v="Alimentos"/>
    <s v="Arroz"/>
    <n v="500"/>
    <n v="0"/>
    <n v="0"/>
    <s v="Donación China Taiwan"/>
    <m/>
    <x v="2"/>
    <n v="250"/>
    <n v="0"/>
    <n v="250"/>
    <s v="3380-2025"/>
    <m/>
  </r>
  <r>
    <n v="77"/>
    <d v="2025-09-16T00:00:00"/>
    <n v="2025"/>
    <x v="4"/>
    <s v="San Miguel Acatán"/>
    <s v="San Miguel Acatán"/>
    <s v="FELIPE FELIPE MARCOS"/>
    <s v="Alcalde Municipal"/>
    <s v="1985 60052 1314"/>
    <s v="479-2025"/>
    <s v="Arroz De 10 Kilos"/>
    <n v="2025"/>
    <s v="Alimentos"/>
    <s v="Arroz"/>
    <n v="442"/>
    <n v="0"/>
    <n v="0"/>
    <s v="Donación China Taiwan"/>
    <m/>
    <x v="2"/>
    <n v="221"/>
    <n v="0"/>
    <n v="221"/>
    <s v="1567-2024_x000a_1568-2024_x000a_1569-2024_x000a_1571-2024_x000a_1572-2024_x000a_1573-2024_x000a_1574-2024_x000a_1575-2024_x000a_1576-2024_x000a_1577-2024_x000a_1578-2024_x000a_1579-2024_x000a_1580-2024_x000a_1582-2024_x000a_1583-2024_x000a_1584-2024"/>
    <m/>
  </r>
  <r>
    <n v="78"/>
    <d v="2025-09-17T00:00:00"/>
    <n v="2025"/>
    <x v="2"/>
    <s v="Lanquín"/>
    <s v="Lanquín"/>
    <s v="EDIN ROLANDO POP CHOC"/>
    <s v="Alcalde Municipal"/>
    <s v="2850 81772 1611"/>
    <s v="480-2025"/>
    <s v="Cupones De Filtros De Agua De 22 Litros"/>
    <n v="2024"/>
    <s v="Agua Potable"/>
    <s v="Cupón Ecofiltro"/>
    <n v="1000"/>
    <n v="176.7"/>
    <n v="176700"/>
    <s v="042-0-2024"/>
    <s v="MaM"/>
    <x v="2"/>
    <n v="1000"/>
    <n v="0"/>
    <n v="1000"/>
    <s v="3292-2025"/>
    <m/>
  </r>
  <r>
    <n v="79"/>
    <d v="2025-09-17T00:00:00"/>
    <n v="2025"/>
    <x v="2"/>
    <s v="Lanquín"/>
    <s v="Lanquín"/>
    <s v="EDIN ROLANDO POP CHOC"/>
    <s v="Alcalde Municipal"/>
    <s v="2850 81772 1611"/>
    <s v="481-2025"/>
    <s v="Estufa Ahorradora de Leña"/>
    <n v="2024"/>
    <s v="Vulnerabilidad"/>
    <s v="Estufa"/>
    <n v="1000"/>
    <n v="1270"/>
    <n v="1270000"/>
    <s v="064-0-2024"/>
    <s v="MaM"/>
    <x v="2"/>
    <n v="5000"/>
    <n v="0"/>
    <n v="5000"/>
    <s v="3292-2025"/>
    <m/>
  </r>
  <r>
    <n v="80"/>
    <d v="2025-09-18T00:00:00"/>
    <n v="2025"/>
    <x v="10"/>
    <s v="Santa María Chiquimula"/>
    <s v="Aldea Casa Blanca"/>
    <s v="DOMINGO LEÓN LUX"/>
    <s v="Presidente del Consejo Comunitario de Desarrollo -COCODE-"/>
    <s v="1741 47171 0806"/>
    <s v="482-2025"/>
    <s v="Arroz De 10 Kilos"/>
    <n v="2025"/>
    <s v="Alimentos"/>
    <s v="Arroz"/>
    <n v="700"/>
    <n v="0"/>
    <n v="0"/>
    <s v="Donación China Taiwan"/>
    <m/>
    <x v="2"/>
    <n v="350"/>
    <n v="0"/>
    <n v="350"/>
    <s v="3380-2025"/>
    <m/>
  </r>
  <r>
    <n v="81"/>
    <d v="2025-09-19T00:00:00"/>
    <n v="2025"/>
    <x v="2"/>
    <s v="San Pedro Carcha"/>
    <s v="Caserío San Jacinto"/>
    <s v="EDWIN GONZALO POP RAX"/>
    <s v="Presidente Consejo Comunitario de Desarrollo -COCODE-"/>
    <s v="2331 31639 1609"/>
    <s v="483-2025"/>
    <s v="Bomba De Plastico De 16 Litros"/>
    <n v="2024"/>
    <s v="Agropecuario Y Artesanal"/>
    <s v="Herramienta de Labranza"/>
    <n v="60"/>
    <n v="248"/>
    <n v="14880"/>
    <s v="025-0-2024"/>
    <m/>
    <x v="2"/>
    <n v="60"/>
    <n v="0"/>
    <n v="60"/>
    <s v="745-2024"/>
    <m/>
  </r>
  <r>
    <n v="82"/>
    <d v="2025-09-19T00:00:00"/>
    <n v="2025"/>
    <x v="2"/>
    <s v="San Pedro Carcha"/>
    <s v="Aldea Tanchi"/>
    <s v="JACINTO CHUB CUCUL"/>
    <s v="Alcalde Auxiliar"/>
    <s v="1918 96853 1609"/>
    <s v="484-2025"/>
    <s v="Arroz De 10 Kilos"/>
    <n v="2025"/>
    <s v="Alimentos"/>
    <s v="Arroz"/>
    <n v="600"/>
    <n v="0"/>
    <n v="0"/>
    <s v="Donación China Taiwan"/>
    <m/>
    <x v="2"/>
    <n v="300"/>
    <n v="0"/>
    <n v="300"/>
    <s v="2996-2025"/>
    <m/>
  </r>
  <r>
    <n v="83"/>
    <d v="2025-09-24T00:00:00"/>
    <n v="2025"/>
    <x v="11"/>
    <s v="San Andrés"/>
    <s v="Comunidad Laguna Larga"/>
    <s v="N/A"/>
    <s v="N/A"/>
    <s v="N/A"/>
    <s v="486-2025"/>
    <s v="Avena Cereal"/>
    <n v="2025"/>
    <s v="Alimentos"/>
    <s v="Alimento Empacado"/>
    <n v="545"/>
    <n v="248"/>
    <n v="135160"/>
    <s v="E569208807"/>
    <m/>
    <x v="2"/>
    <n v="545"/>
    <n v="0"/>
    <n v="545"/>
    <s v="Medida Cautelar Número Cuatrocientos Doce Guion Diecisiete (412-17)"/>
    <m/>
  </r>
  <r>
    <n v="84"/>
    <d v="2025-09-24T00:00:00"/>
    <n v="2025"/>
    <x v="11"/>
    <s v="San Andrés"/>
    <s v="Comunidad Laguna Larga"/>
    <s v="N/A"/>
    <s v="N/A"/>
    <s v="N/A"/>
    <s v="486-2025"/>
    <s v="Maíz Blanco"/>
    <n v="2025"/>
    <s v="Alimentos"/>
    <s v="Alimento Empacado"/>
    <n v="109"/>
    <n v="248"/>
    <n v="27032"/>
    <s v="CD-014-2025"/>
    <m/>
    <x v="2"/>
    <n v="109"/>
    <n v="0"/>
    <n v="109"/>
    <s v="Medida Cautelar Número Cuatrocientos Doce Guion Diecisiete (412-17)"/>
    <m/>
  </r>
  <r>
    <n v="85"/>
    <d v="2025-09-24T00:00:00"/>
    <n v="2025"/>
    <x v="11"/>
    <s v="San Andrés"/>
    <s v="Comunidad Laguna Larga"/>
    <s v="N/A"/>
    <s v="N/A"/>
    <s v="N/A"/>
    <s v="486-2025"/>
    <s v="Frijol Negro"/>
    <n v="2025"/>
    <s v="Alimentos"/>
    <s v="Alimento Empacado"/>
    <n v="109"/>
    <n v="248"/>
    <n v="27032"/>
    <s v="CD-015-2025"/>
    <m/>
    <x v="2"/>
    <n v="109"/>
    <n v="0"/>
    <n v="109"/>
    <s v="Medida Cautelar Número Cuatrocientos Doce Guion Diecisiete (412-17)"/>
    <m/>
  </r>
  <r>
    <n v="86"/>
    <d v="2025-09-24T00:00:00"/>
    <n v="2025"/>
    <x v="11"/>
    <s v="San Andrés"/>
    <s v="Comunidad Laguna Larga"/>
    <s v="N/A"/>
    <s v="N/A"/>
    <s v="N/A"/>
    <s v="486-2025"/>
    <s v="Aceite Vegetal"/>
    <n v="2025"/>
    <s v="Alimentos"/>
    <s v="Alimento Empacado"/>
    <n v="327"/>
    <n v="248"/>
    <n v="81096"/>
    <s v="E569207975"/>
    <m/>
    <x v="2"/>
    <n v="327"/>
    <n v="0"/>
    <n v="327"/>
    <s v="Medida Cautelar Número Cuatrocientos Doce Guion Diecisiete (412-17)"/>
    <m/>
  </r>
  <r>
    <n v="87"/>
    <d v="2025-09-24T00:00:00"/>
    <n v="2025"/>
    <x v="11"/>
    <s v="San Andrés"/>
    <s v="Comunidad Laguna Larga"/>
    <s v="N/A"/>
    <s v="N/A"/>
    <s v="N/A"/>
    <s v="486-2025"/>
    <s v="Pasta Espagueti"/>
    <n v="2025"/>
    <s v="Alimentos"/>
    <s v="Alimento Empacado"/>
    <n v="2725"/>
    <n v="248"/>
    <n v="675800"/>
    <s v="E569207037"/>
    <m/>
    <x v="2"/>
    <n v="2725"/>
    <n v="0"/>
    <n v="2725"/>
    <s v="Medida Cautelar Número Cuatrocientos Doce Guion Diecisiete (412-17)"/>
    <m/>
  </r>
  <r>
    <n v="88"/>
    <d v="2025-09-24T00:00:00"/>
    <n v="2025"/>
    <x v="11"/>
    <s v="San Andrés"/>
    <s v="Comunidad Laguna Larga"/>
    <s v="N/A"/>
    <s v="N/A"/>
    <s v="N/A"/>
    <s v="486-2025"/>
    <s v="Incaparina"/>
    <n v="2025"/>
    <s v="Alimentos"/>
    <s v="Alimento Empacado"/>
    <n v="327"/>
    <n v="248"/>
    <n v="81096"/>
    <s v="E569198143"/>
    <m/>
    <x v="2"/>
    <n v="327"/>
    <n v="0"/>
    <n v="327"/>
    <s v="Medida Cautelar Número Cuatrocientos Doce Guion Diecisiete (412-17)"/>
    <m/>
  </r>
  <r>
    <n v="89"/>
    <d v="2025-09-24T00:00:00"/>
    <n v="2025"/>
    <x v="11"/>
    <s v="San Andrés"/>
    <s v="Comunidad Laguna Larga"/>
    <s v="N/A"/>
    <s v="N/A"/>
    <s v="N/A"/>
    <s v="486-2025"/>
    <s v="Bomba De Plastico De 16 Litros"/>
    <n v="2024"/>
    <s v="Agropecuario Y Artesanal"/>
    <s v="Herramienta de Labranza"/>
    <n v="109"/>
    <n v="248"/>
    <n v="27032"/>
    <s v="025-0-2024"/>
    <m/>
    <x v="2"/>
    <n v="109"/>
    <n v="0"/>
    <n v="109"/>
    <s v="Medida Cautelar Número Cuatrocientos Doce Guion Diecisiete (412-17)"/>
    <m/>
  </r>
  <r>
    <n v="90"/>
    <d v="2025-09-24T00:00:00"/>
    <n v="2025"/>
    <x v="11"/>
    <s v="San Andrés"/>
    <s v="Comunidad Laguna Larga"/>
    <s v="N/A"/>
    <s v="N/A"/>
    <s v="N/A"/>
    <s v="486-2025"/>
    <s v="Molino Standard"/>
    <n v="2024"/>
    <s v="Vulnerabilidad"/>
    <s v="Molino"/>
    <n v="109"/>
    <n v="210"/>
    <n v="22890"/>
    <s v="046-0-2024"/>
    <m/>
    <x v="2"/>
    <n v="872"/>
    <n v="0"/>
    <n v="872"/>
    <s v="Medida Cautelar Número Cuatrocientos Doce Guion Diecisiete (412-17)"/>
    <m/>
  </r>
  <r>
    <n v="91"/>
    <d v="2025-09-16T00:00:00"/>
    <n v="2025"/>
    <x v="2"/>
    <s v="San Cristobal Verapaz"/>
    <s v="Presidente del Consejo Comunitario de Desarrollo -COCODE-"/>
    <s v="LEONEL RODRIGO XUC TOC"/>
    <s v="Presidente del Consejo Comunitario de Desarrollo -COCODE-"/>
    <s v="2694 99288 1603"/>
    <s v="452-2025"/>
    <s v="Tanque Flexible "/>
    <n v="2025"/>
    <s v="Agua Potable"/>
    <s v="Agua Potable"/>
    <n v="126"/>
    <n v="788.5"/>
    <n v="99351"/>
    <s v="001-0-2025"/>
    <m/>
    <x v="0"/>
    <n v="630"/>
    <n v="0"/>
    <n v="630"/>
    <s v="1131-2025"/>
    <m/>
  </r>
  <r>
    <n v="92"/>
    <d v="2025-09-18T00:00:00"/>
    <n v="2025"/>
    <x v="4"/>
    <s v="Cuilco"/>
    <s v="Aldea El Chilcal"/>
    <s v="MIGUEL ARCANGEL TOMÁS RAMÍREZ"/>
    <s v="Coordinador del Consejo Comunitario de Desarrollo -COCODE-"/>
    <s v="1831 86877 1304"/>
    <s v="454-2025"/>
    <s v="Tanque Flexible "/>
    <n v="2025"/>
    <s v="Agua Potable"/>
    <s v="Agua Potable"/>
    <n v="250"/>
    <n v="788.5"/>
    <n v="197125"/>
    <s v="001-0-2025"/>
    <m/>
    <x v="0"/>
    <n v="1250"/>
    <n v="0"/>
    <n v="1250"/>
    <s v="3139-2025"/>
    <m/>
  </r>
  <r>
    <n v="93"/>
    <d v="2025-09-18T00:00:00"/>
    <n v="2025"/>
    <x v="4"/>
    <s v="Concepción Huista"/>
    <s v="Aldea Bacú"/>
    <s v="BITALINO LÓPEZ ALVA"/>
    <s v="Presidente del Consejo Comunitario de Desarrollo -COCODE-"/>
    <s v="1834 89225 1322"/>
    <s v="455-2025"/>
    <s v="Kit Para Recolección De Agua De Lluvia"/>
    <n v="2023"/>
    <s v="Agua Potable"/>
    <s v="Agua Potable"/>
    <n v="48"/>
    <n v="1125"/>
    <n v="54000"/>
    <s v="035-0-2024"/>
    <m/>
    <x v="0"/>
    <n v="240"/>
    <n v="0"/>
    <n v="240"/>
    <s v="1458-2025"/>
    <m/>
  </r>
  <r>
    <n v="94"/>
    <d v="2025-09-19T00:00:00"/>
    <n v="2025"/>
    <x v="0"/>
    <s v="Taxisco"/>
    <s v="Taxisco"/>
    <s v="VIDAL MONTEPEQUE BARILLAS"/>
    <s v="Alcalde Municipal"/>
    <s v="1785 78118 0609"/>
    <s v="456-2025"/>
    <s v="Azadon Con Cabo"/>
    <n v="2024"/>
    <s v="Agropecuario Y Artesanal"/>
    <s v="Herramienta de Labranza"/>
    <n v="50"/>
    <n v="111.36"/>
    <n v="5568"/>
    <s v="054-0-2024"/>
    <m/>
    <x v="0"/>
    <n v="50"/>
    <n v="0"/>
    <n v="50"/>
    <s v="2954-2025"/>
    <m/>
  </r>
  <r>
    <n v="95"/>
    <d v="2025-09-19T00:00:00"/>
    <n v="2025"/>
    <x v="0"/>
    <s v="Taxisco"/>
    <s v="Taxisco"/>
    <s v="VIDAL MONTEPEQUE BARILLAS"/>
    <s v="Alcalde Municipal"/>
    <s v="1785 78118 0609"/>
    <s v="456-2025"/>
    <s v="Chuzo Con Cabo"/>
    <n v="2024"/>
    <s v="Agropecuario Y Artesanal"/>
    <s v="Herramienta de Labranza"/>
    <n v="50"/>
    <n v="135.19"/>
    <n v="6759.5"/>
    <s v="054-0-2024"/>
    <m/>
    <x v="0"/>
    <n v="50"/>
    <n v="0"/>
    <n v="50"/>
    <s v="2954-2025"/>
    <m/>
  </r>
  <r>
    <n v="96"/>
    <d v="2025-09-19T00:00:00"/>
    <n v="2025"/>
    <x v="0"/>
    <s v="Taxisco"/>
    <s v="Taxisco"/>
    <s v="VIDAL MONTEPEQUE BARILLAS"/>
    <s v="Alcalde Municipal"/>
    <s v="1785 78118 0609"/>
    <s v="456-2025"/>
    <s v="Machete"/>
    <n v="2024"/>
    <s v="Agropecuario Y Artesanal"/>
    <s v="Herramienta de Labranza"/>
    <n v="50"/>
    <n v="41.03"/>
    <n v="2051.5"/>
    <s v="054-0-2024"/>
    <m/>
    <x v="0"/>
    <n v="50"/>
    <n v="0"/>
    <n v="50"/>
    <s v="2954-2025"/>
    <m/>
  </r>
  <r>
    <n v="97"/>
    <d v="2025-09-19T00:00:00"/>
    <n v="2025"/>
    <x v="0"/>
    <s v="Taxisco"/>
    <s v="Taxisco"/>
    <s v="VIDAL MONTEPEQUE BARILLAS"/>
    <s v="Alcalde Municipal"/>
    <s v="1785 78118 0609"/>
    <s v="456-2025"/>
    <s v="Pala Con Cabo"/>
    <n v="2024"/>
    <s v="Agropecuario Y Artesanal"/>
    <s v="Herramienta de Labranza"/>
    <n v="50"/>
    <n v="64.72"/>
    <n v="3236"/>
    <s v="054-0-2024"/>
    <m/>
    <x v="0"/>
    <n v="50"/>
    <n v="0"/>
    <n v="50"/>
    <s v="2954-2025"/>
    <m/>
  </r>
  <r>
    <n v="98"/>
    <d v="2025-09-19T00:00:00"/>
    <n v="2025"/>
    <x v="0"/>
    <s v="Taxisco"/>
    <s v="Taxisco"/>
    <s v="VIDAL MONTEPEQUE BARILLAS"/>
    <s v="Alcalde Municipal"/>
    <s v="1785 78118 0609"/>
    <s v="456-2025"/>
    <s v="Rastrillo Con Cabo"/>
    <n v="2024"/>
    <s v="Agropecuario Y Artesanal"/>
    <s v="Herramienta de Labranza"/>
    <n v="50"/>
    <n v="67.540000000000006"/>
    <n v="3377.0000000000005"/>
    <s v="054-0-2024"/>
    <m/>
    <x v="0"/>
    <n v="50"/>
    <n v="0"/>
    <n v="50"/>
    <s v="2954-2025"/>
    <m/>
  </r>
  <r>
    <n v="99"/>
    <d v="2025-09-19T00:00:00"/>
    <n v="2025"/>
    <x v="0"/>
    <s v="Taxisco"/>
    <s v="Taxisco"/>
    <s v="VIDAL MONTEPEQUE BARILLAS"/>
    <s v="Alcalde Municipal"/>
    <s v="1785 78118 0609"/>
    <s v="456-2025"/>
    <s v="Kit Para Recolección De Agua De Lluvia"/>
    <n v="2023"/>
    <s v="Agua Potable"/>
    <s v="Agua Potable"/>
    <n v="50"/>
    <n v="1125"/>
    <n v="56250"/>
    <s v="035-0-2024"/>
    <m/>
    <x v="0"/>
    <n v="250"/>
    <n v="0"/>
    <n v="250"/>
    <s v="2955-2025"/>
    <m/>
  </r>
  <r>
    <n v="100"/>
    <d v="2025-09-19T00:00:00"/>
    <n v="2025"/>
    <x v="0"/>
    <s v="Taxisco"/>
    <s v="Taxisco"/>
    <s v="VIDAL MONTEPEQUE BARILLAS"/>
    <s v="Alcalde Municipal"/>
    <s v="1785 78118 0609"/>
    <s v="456-2025"/>
    <s v="Tanque Flexible "/>
    <n v="2025"/>
    <s v="Agua Potable"/>
    <s v="Agua Potable"/>
    <n v="50"/>
    <n v="788.5"/>
    <n v="39425"/>
    <s v="001-0-2025"/>
    <m/>
    <x v="0"/>
    <n v="250"/>
    <n v="0"/>
    <n v="250"/>
    <s v="2957-2025"/>
    <m/>
  </r>
  <r>
    <n v="101"/>
    <d v="2025-09-19T00:00:00"/>
    <n v="2025"/>
    <x v="12"/>
    <s v="Los Amates"/>
    <s v="Aldea Finca Santa Inés"/>
    <s v="ELDER AMILCAR DE LA CRUZ HERNANDEZ"/>
    <s v="Alcalde Comunitario"/>
    <s v="3350 80944 1805"/>
    <s v="457-2025"/>
    <s v="Tubo PVC Diametro 2 PLG X LRG 6 MT"/>
    <n v="2023"/>
    <s v="Agua Potable"/>
    <s v="Tubería"/>
    <n v="175"/>
    <n v="95"/>
    <n v="16625"/>
    <s v="012-0-2023"/>
    <n v="19301820"/>
    <x v="0"/>
    <n v="17.5"/>
    <n v="0"/>
    <n v="17.5"/>
    <s v="049-2025"/>
    <m/>
  </r>
  <r>
    <n v="102"/>
    <d v="2025-09-24T00:00:00"/>
    <n v="2025"/>
    <x v="11"/>
    <s v="San Andrés"/>
    <s v="Comunidad Laguna Larga"/>
    <s v="N/A"/>
    <s v="N/A"/>
    <s v="N/A"/>
    <s v="458-2025"/>
    <s v="Tanque Flexible "/>
    <n v="2025"/>
    <s v="Agua Potable"/>
    <s v="Agua Potable"/>
    <n v="109"/>
    <n v="788.5"/>
    <n v="85946.5"/>
    <s v="001-0-2025"/>
    <m/>
    <x v="0"/>
    <n v="545"/>
    <n v="0"/>
    <n v="545"/>
    <s v="Medida Cautelar Número Cuatrocientos Doce Guion Diecisiete (412-17)"/>
    <m/>
  </r>
  <r>
    <n v="103"/>
    <d v="2025-09-24T00:00:00"/>
    <n v="2025"/>
    <x v="13"/>
    <s v="El Adelanto"/>
    <s v="El Adelanto"/>
    <s v="MELVIN SAMAYOA ARGUETA"/>
    <s v="Concejal Titular I"/>
    <s v="1617 24795 2209"/>
    <s v="459-2025"/>
    <s v="Carreta de Mano"/>
    <n v="2024"/>
    <s v="Agropecuario Y Artesanal"/>
    <s v="Herramienta de Albañileria"/>
    <n v="100"/>
    <n v="318"/>
    <n v="31800"/>
    <s v="052-0-2024"/>
    <m/>
    <x v="0"/>
    <n v="100"/>
    <n v="0"/>
    <n v="100"/>
    <s v="1146-2025"/>
    <m/>
  </r>
  <r>
    <n v="104"/>
    <d v="2025-09-24T00:00:00"/>
    <n v="2025"/>
    <x v="4"/>
    <s v="San Idelfonso Ixtahuacán"/>
    <s v="Cantón Los Domingos, Caserío la Laguneta, La Vega Polajá"/>
    <s v="ALFONSO ORDOÑEZ SALES"/>
    <s v="Presidente del Consejo Comunitario de Desarrollo -COCODE-"/>
    <s v="2438 13597 1309"/>
    <s v="460-2025"/>
    <s v="Kit Para Recolección De Agua De Lluvia"/>
    <n v="2023"/>
    <s v="Agua Potable"/>
    <s v="Agua Potable"/>
    <n v="229"/>
    <n v="1125"/>
    <n v="257625"/>
    <s v="035-0-2024"/>
    <m/>
    <x v="0"/>
    <n v="1145"/>
    <n v="0"/>
    <n v="1145"/>
    <s v="1147-2025"/>
    <m/>
  </r>
  <r>
    <n v="105"/>
    <d v="2025-09-24T00:00:00"/>
    <n v="2025"/>
    <x v="13"/>
    <s v="Conguaco"/>
    <s v="Caserío San Francisco"/>
    <s v="DINA GUTIERREZ LÓPEZ DE JERÓNIMO"/>
    <s v="Alcaldesa Comunitaria"/>
    <s v="1911 16971 2213"/>
    <s v="461-2025"/>
    <s v="Tanque Flexible "/>
    <n v="2025"/>
    <s v="Agua Potable"/>
    <s v="Agua Potable"/>
    <n v="66"/>
    <n v="788.5"/>
    <n v="52041"/>
    <s v="001-0-2025"/>
    <m/>
    <x v="0"/>
    <n v="330"/>
    <n v="0"/>
    <n v="330"/>
    <s v="1142-2025"/>
    <m/>
  </r>
  <r>
    <n v="106"/>
    <d v="2025-09-16T00:00:00"/>
    <n v="2025"/>
    <x v="9"/>
    <s v="Patzité"/>
    <s v="Patzité"/>
    <s v="MELCHOR AGUARÉ CALEL"/>
    <s v="Alcalde Municipal"/>
    <s v="1620 89449 1407"/>
    <s v="331-2025"/>
    <s v="Concreto Premezclado Cupón"/>
    <n v="2024"/>
    <s v="Vulnerabilidad"/>
    <s v="Concreto"/>
    <n v="600"/>
    <n v="2548"/>
    <n v="1528800"/>
    <s v="039-0-2024"/>
    <s v="MaM"/>
    <x v="1"/>
    <n v="600"/>
    <n v="0"/>
    <n v="600"/>
    <s v="4052-2025"/>
    <m/>
  </r>
  <r>
    <n v="107"/>
    <d v="2025-09-19T00:00:00"/>
    <n v="2025"/>
    <x v="0"/>
    <s v="Taxisco"/>
    <s v="Taxisco"/>
    <s v="VIDAL MONTEPEQUE BARILLAS"/>
    <s v="Alcalde Municipal"/>
    <s v="1785 78118 0609"/>
    <s v="332-2025"/>
    <s v="Cupones Canjeables Por Kit De Techo Minimo"/>
    <n v="2024"/>
    <s v="Vulnerabilidad"/>
    <s v="Cupón Techo Mínimo"/>
    <n v="22"/>
    <n v="1635"/>
    <n v="35970"/>
    <s v="045-0-2024"/>
    <m/>
    <x v="1"/>
    <n v="22"/>
    <n v="0"/>
    <n v="22"/>
    <s v="190-2025"/>
    <m/>
  </r>
  <r>
    <n v="108"/>
    <d v="2025-09-19T00:00:00"/>
    <n v="2025"/>
    <x v="0"/>
    <s v="Taxisco"/>
    <s v="Taxisco"/>
    <s v="VIDAL MONTEPEQUE BARILLAS"/>
    <s v="Alcalde Municipal"/>
    <s v="1785 78118 0609"/>
    <s v="332-2025"/>
    <s v="Kit de Panel Solar"/>
    <n v="2024"/>
    <s v="Vulnerabilidad"/>
    <s v="Panel Solar"/>
    <n v="50"/>
    <n v="405"/>
    <n v="20250"/>
    <s v="030-0-2024"/>
    <m/>
    <x v="1"/>
    <n v="50"/>
    <n v="0"/>
    <n v="50"/>
    <s v="2953-2025"/>
    <m/>
  </r>
  <r>
    <n v="109"/>
    <d v="2025-09-19T00:00:00"/>
    <n v="2025"/>
    <x v="0"/>
    <s v="Taxisco"/>
    <s v="Taxisco"/>
    <s v="VIDAL MONTEPEQUE BARILLAS"/>
    <s v="Alcalde Municipal"/>
    <s v="1785 78118 0609"/>
    <s v="333-2025"/>
    <s v="Cupones Canjeables Por Kit De Techo Minimo"/>
    <n v="2024"/>
    <s v="Vulnerabilidad"/>
    <s v="Cupón Techo Mínimo"/>
    <n v="136"/>
    <n v="1635"/>
    <n v="222360"/>
    <s v="045-0-2024"/>
    <m/>
    <x v="1"/>
    <n v="136"/>
    <n v="0"/>
    <n v="136"/>
    <s v="182-2025"/>
    <m/>
  </r>
  <r>
    <n v="110"/>
    <d v="2025-09-24T00:00:00"/>
    <n v="2025"/>
    <x v="11"/>
    <s v="San Andrés"/>
    <s v="Comunidad Laguna Larga"/>
    <s v="N/A"/>
    <s v="N/A"/>
    <s v="N/A"/>
    <s v="334-2025"/>
    <s v="Kit de Panel Solar"/>
    <n v="2024"/>
    <s v="Vulnerabilidad"/>
    <s v="Panel Solar"/>
    <n v="109"/>
    <n v="405"/>
    <n v="44145"/>
    <s v="030-0-2024"/>
    <m/>
    <x v="1"/>
    <n v="109"/>
    <n v="0"/>
    <n v="109"/>
    <s v="Medida Cautelar Número Cuatrocientos Doce Guion Diecisiete (412-17)"/>
    <m/>
  </r>
  <r>
    <n v="111"/>
    <d v="2025-09-24T00:00:00"/>
    <n v="2025"/>
    <x v="12"/>
    <s v="Livingston"/>
    <s v="Aldea Warre Creek"/>
    <s v="GERARDO CAAL TEC"/>
    <s v="Alcalde Comunitario"/>
    <s v="1580 83512 1802"/>
    <s v="335-2025"/>
    <s v="Cupones Canjeables Por Kit De Techo Minimo"/>
    <n v="2024"/>
    <s v="Vulnerabilidad"/>
    <s v="Cupón Techo Mínimo"/>
    <n v="15"/>
    <n v="1635"/>
    <n v="24525"/>
    <s v="045-0-2024"/>
    <m/>
    <x v="1"/>
    <n v="15"/>
    <n v="0"/>
    <n v="15"/>
    <s v="010-2025"/>
    <m/>
  </r>
  <r>
    <n v="112"/>
    <d v="2025-09-24T00:00:00"/>
    <n v="2025"/>
    <x v="12"/>
    <s v="Livingston"/>
    <s v="Aldea El Aguacate"/>
    <s v="LUIS YAT CAC"/>
    <s v="Alcalde Comunitario"/>
    <s v="1744 95439 1802"/>
    <s v="336-2025"/>
    <s v="Cupones Canjeables Por Kit De Techo Minimo"/>
    <n v="2024"/>
    <s v="Vulnerabilidad"/>
    <s v="Cupón Techo Mínimo"/>
    <n v="75"/>
    <n v="1635"/>
    <n v="122625"/>
    <s v="045-0-2024"/>
    <m/>
    <x v="1"/>
    <n v="75"/>
    <n v="0"/>
    <n v="75"/>
    <s v="011-2025"/>
    <m/>
  </r>
  <r>
    <n v="113"/>
    <d v="2025-09-24T00:00:00"/>
    <n v="2025"/>
    <x v="12"/>
    <s v="Livingston"/>
    <s v="Aldea Calaja"/>
    <s v="JOSÉ CUCUL ICAL"/>
    <s v="Alcalde Comunitario"/>
    <s v="1865 11965 1802"/>
    <s v="337-2025"/>
    <s v="Cupones Canjeables Por Kit De Techo Minimo"/>
    <n v="2024"/>
    <s v="Vulnerabilidad"/>
    <s v="Cupón Techo Mínimo"/>
    <n v="38"/>
    <n v="1635"/>
    <n v="62130"/>
    <s v="045-0-2024"/>
    <m/>
    <x v="1"/>
    <n v="38"/>
    <n v="0"/>
    <n v="38"/>
    <s v="012-2025"/>
    <m/>
  </r>
  <r>
    <n v="114"/>
    <d v="2025-09-24T00:00:00"/>
    <n v="2025"/>
    <x v="12"/>
    <s v="Morales"/>
    <s v="Aldea Negro Norte"/>
    <s v="IRMA LETICIA RAMOS DE LEÓN DE LÓPEZ"/>
    <s v="Alcaldesa Comunitaria"/>
    <s v="1783 62255 1804"/>
    <s v="338-2025"/>
    <s v="Cupones Canjeables Por Kit De Techo Minimo"/>
    <n v="2024"/>
    <s v="Vulnerabilidad"/>
    <s v="Cupón Techo Mínimo"/>
    <n v="50"/>
    <n v="1635"/>
    <n v="81750"/>
    <s v="045-0-2024"/>
    <m/>
    <x v="1"/>
    <n v="50"/>
    <n v="0"/>
    <n v="50"/>
    <s v="493-2025"/>
    <m/>
  </r>
  <r>
    <n v="115"/>
    <d v="2025-09-24T00:00:00"/>
    <n v="2025"/>
    <x v="12"/>
    <s v="Morales"/>
    <s v="Aldea Nueva Concepción"/>
    <s v="VILMA GUERRA ROMERO DE MATA"/>
    <s v="Alcaldesa Comunitaria"/>
    <s v="1626 70214 1804"/>
    <s v="339-2025"/>
    <s v="Cupones Canjeables Por Kit De Techo Minimo"/>
    <n v="2024"/>
    <s v="Vulnerabilidad"/>
    <s v="Cupón Techo Mínimo"/>
    <n v="50"/>
    <n v="1635"/>
    <n v="81750"/>
    <s v="045-0-2024"/>
    <m/>
    <x v="1"/>
    <n v="50"/>
    <n v="0"/>
    <n v="50"/>
    <s v="494-2025"/>
    <m/>
  </r>
  <r>
    <n v="116"/>
    <d v="2025-09-24T00:00:00"/>
    <n v="2025"/>
    <x v="12"/>
    <s v="Livingston"/>
    <s v="Aldea Nuevo Nacimiento San Marcos"/>
    <s v="JOSÉ MANUEL TACAJ CHUB"/>
    <s v="Alcalde Comunitario"/>
    <s v="2315 63779 1801"/>
    <s v="341-2025"/>
    <s v="Kit de Panel Solar"/>
    <n v="2024"/>
    <s v="Vulnerabilidad"/>
    <s v="Panel Solar"/>
    <n v="10"/>
    <n v="405"/>
    <n v="4050"/>
    <s v="030-0-2024"/>
    <m/>
    <x v="1"/>
    <n v="10"/>
    <n v="0"/>
    <n v="10"/>
    <s v="288-2025"/>
    <m/>
  </r>
  <r>
    <n v="117"/>
    <d v="2025-09-24T00:00:00"/>
    <n v="2025"/>
    <x v="12"/>
    <s v="Morales"/>
    <s v="Morales"/>
    <s v="EVELIN ILEANA ORELLANA LEIVA"/>
    <s v="Representante Municipal"/>
    <s v="1675 54727 1804"/>
    <s v="342-2025"/>
    <s v="Cupones Canjeables Por Kit De Techo Minimo"/>
    <n v="2024"/>
    <s v="Vulnerabilidad"/>
    <s v="Cupón Techo Mínimo"/>
    <n v="50"/>
    <n v="1635"/>
    <n v="81750"/>
    <s v="045-0-2024"/>
    <m/>
    <x v="1"/>
    <n v="50"/>
    <n v="0"/>
    <n v="50"/>
    <s v="495-2025"/>
    <m/>
  </r>
  <r>
    <n v="118"/>
    <d v="2025-09-24T00:00:00"/>
    <n v="2025"/>
    <x v="0"/>
    <s v="Chiquimulilla"/>
    <s v="Chiquimulilla"/>
    <s v="RUBÉN DARIO ESCOBAR RUÍZ"/>
    <s v="Alcalde Municipal"/>
    <s v="1714 21299 0608"/>
    <s v="462-2025"/>
    <s v="Computadora de Escritorio"/>
    <n v="2024"/>
    <s v="Entidades"/>
    <s v="Taller de Computación"/>
    <n v="25"/>
    <n v="5325"/>
    <n v="133125"/>
    <s v="020-0-2024"/>
    <m/>
    <x v="0"/>
    <n v="1"/>
    <n v="60"/>
    <n v="61"/>
    <s v="3317-2025 T4"/>
    <m/>
  </r>
  <r>
    <n v="119"/>
    <d v="2025-09-24T00:00:00"/>
    <n v="2025"/>
    <x v="0"/>
    <s v="Chiquimulilla"/>
    <s v="Chiquimulilla"/>
    <s v="RUBÉN DARIO ESCOBAR RUÍZ"/>
    <s v="Alcalde Municipal"/>
    <s v="1714 21299 0608"/>
    <s v="462-2025"/>
    <s v="Proyector 3,400 Lumen"/>
    <n v="2024"/>
    <s v="Entidades"/>
    <s v="Taller de Computación"/>
    <n v="1"/>
    <n v="3579"/>
    <n v="3579"/>
    <s v="020-0-2024"/>
    <m/>
    <x v="0"/>
    <n v="1"/>
    <n v="60"/>
    <n v="61"/>
    <s v="3317-2025 T4"/>
    <m/>
  </r>
  <r>
    <n v="120"/>
    <d v="2025-09-24T00:00:00"/>
    <n v="2025"/>
    <x v="0"/>
    <s v="Chiquimulilla"/>
    <s v="Chiquimulilla"/>
    <s v="RUBÉN DARIO ESCOBAR RUÍZ"/>
    <s v="Alcalde Municipal"/>
    <s v="1714 21299 0608"/>
    <s v="462-2025"/>
    <s v="Mesa Bipersonal Escolar"/>
    <n v="2024"/>
    <s v="Entidades"/>
    <s v="Taller de Computación"/>
    <n v="13"/>
    <n v="1500"/>
    <n v="19500"/>
    <s v="024-0-2024"/>
    <m/>
    <x v="0"/>
    <n v="1"/>
    <n v="60"/>
    <n v="61"/>
    <s v="3317-2025 T4"/>
    <m/>
  </r>
  <r>
    <n v="121"/>
    <d v="2025-09-24T00:00:00"/>
    <n v="2025"/>
    <x v="13"/>
    <s v="Asunción Mita"/>
    <s v="Asunción Mita"/>
    <s v="RENE FRANCISCO GUARDADO LEMUS"/>
    <s v="Alcalde Municipal"/>
    <s v="1702 19801 2205"/>
    <s v="464-2025"/>
    <s v="Estación Total Topográfica"/>
    <n v="2024"/>
    <s v="Entidades"/>
    <s v="Estación Total"/>
    <n v="1"/>
    <n v="24900"/>
    <n v="24900"/>
    <s v="029-0-2024"/>
    <m/>
    <x v="0"/>
    <n v="1"/>
    <n v="0"/>
    <n v="1"/>
    <s v="3121-2025 T5"/>
    <m/>
  </r>
  <r>
    <n v="122"/>
    <d v="2025-09-24T00:00:00"/>
    <n v="2025"/>
    <x v="13"/>
    <s v="Zapotitlán"/>
    <s v="Zapotitlán"/>
    <s v="HILMAR EDGARDO QUIÑONEZ Y QUIÑONEZ"/>
    <s v="Alcalde Municipal"/>
    <s v="1793 04690 2210"/>
    <s v="466-2025"/>
    <s v="Estación Total Topográfica"/>
    <n v="2024"/>
    <s v="Entidades"/>
    <s v="Estación Total"/>
    <n v="1"/>
    <n v="24900"/>
    <n v="24900"/>
    <s v="029-0-2024"/>
    <m/>
    <x v="0"/>
    <n v="1"/>
    <n v="0"/>
    <n v="1"/>
    <s v="2763-2025 T5"/>
    <m/>
  </r>
  <r>
    <n v="123"/>
    <d v="2025-09-24T00:00:00"/>
    <n v="2025"/>
    <x v="14"/>
    <s v="Mataquescuintla"/>
    <s v="Mataquescuintla"/>
    <s v="HECTOR FELIPE GUEVARA PINEDA"/>
    <s v="Alcalde Municipal"/>
    <s v="1732 19756 2107"/>
    <s v="467-2025"/>
    <s v="Tanque Flexible "/>
    <n v="2025"/>
    <s v="Agua Potable"/>
    <s v="Agua Potable"/>
    <n v="100"/>
    <n v="788.5"/>
    <n v="78850"/>
    <s v="001-0-2025"/>
    <m/>
    <x v="0"/>
    <n v="500"/>
    <n v="0"/>
    <n v="500"/>
    <s v="1407-2025"/>
    <m/>
  </r>
  <r>
    <n v="124"/>
    <d v="2025-09-24T00:00:00"/>
    <n v="2025"/>
    <x v="13"/>
    <s v="Zapotitlán"/>
    <s v="Aldea San Luis Ilopángo"/>
    <s v="NOÍL ELFIDIO QUIÑONEZ ORTEGA"/>
    <s v="Alcalde Comunitario"/>
    <s v="1963 69290 2210"/>
    <s v="470-2025"/>
    <s v="Tanque Flexible "/>
    <n v="2025"/>
    <s v="Agua Potable"/>
    <s v="Agua Potable"/>
    <n v="25"/>
    <n v="788.5"/>
    <n v="19712.5"/>
    <s v="001-0-2025"/>
    <m/>
    <x v="0"/>
    <n v="125"/>
    <n v="0"/>
    <n v="125"/>
    <s v="2753-2025"/>
    <m/>
  </r>
  <r>
    <n v="125"/>
    <d v="2025-09-24T00:00:00"/>
    <n v="2025"/>
    <x v="13"/>
    <s v="Zapotitlán"/>
    <s v="Aldea El Pinal I"/>
    <s v="ADRIÁN SAMAYOA ARANA"/>
    <s v="Alcalde Comunitario"/>
    <s v="1710 20669 2201"/>
    <s v="471-2025"/>
    <s v="Tanque Flexible "/>
    <n v="2025"/>
    <s v="Agua Potable"/>
    <s v="Agua Potable"/>
    <n v="15"/>
    <n v="788.5"/>
    <n v="11827.5"/>
    <s v="001-0-2025"/>
    <m/>
    <x v="0"/>
    <n v="75"/>
    <n v="0"/>
    <n v="75"/>
    <s v="2758-2025"/>
    <m/>
  </r>
  <r>
    <n v="126"/>
    <d v="2025-09-24T00:00:00"/>
    <n v="2025"/>
    <x v="2"/>
    <s v="Fray Bartolomé de las Casas"/>
    <s v="Aldea Nuevo Secapur"/>
    <s v="JOSÉ CUZ CHOC"/>
    <s v="Presidente Consejo Comunitario de Desarrollo -COCODE-"/>
    <s v="1850 38328 1612"/>
    <s v="487-2025"/>
    <s v="Arroz De 10 Kilos"/>
    <n v="2025"/>
    <s v="Alimentos"/>
    <s v="Arroz"/>
    <n v="423"/>
    <n v="0"/>
    <n v="0"/>
    <s v="Donación China Taiwan"/>
    <m/>
    <x v="2"/>
    <n v="211.5"/>
    <n v="0"/>
    <n v="211.5"/>
    <s v="1045-2025"/>
    <m/>
  </r>
  <r>
    <n v="127"/>
    <d v="2025-09-24T00:00:00"/>
    <n v="2025"/>
    <x v="13"/>
    <s v="Conguaco"/>
    <s v="Caserío El Rodeo, Aldea El Barro"/>
    <s v="ESTHER ANTONIA GALICIA Y GALICIA"/>
    <s v="Alcaldesa Comunitaria"/>
    <s v="2134 63555 2213"/>
    <s v="488-2025"/>
    <s v="Bomba De Plastico De 16 Litros"/>
    <n v="2024"/>
    <s v="Agropecuario Y Artesanal"/>
    <s v="Herramienta de Labranza"/>
    <n v="44"/>
    <n v="248"/>
    <n v="10912"/>
    <s v="025-0-2024"/>
    <m/>
    <x v="2"/>
    <n v="44"/>
    <n v="0"/>
    <n v="44"/>
    <s v="1233-2025"/>
    <m/>
  </r>
  <r>
    <n v="128"/>
    <d v="2025-09-24T00:00:00"/>
    <n v="2025"/>
    <x v="0"/>
    <s v="Chiquimulilla"/>
    <s v="Aldea El Astillero Sur"/>
    <s v="ADELA DE JESÚS ARROYO CONTRERAS"/>
    <s v="Presidente del Consejo Comunitario de Desarrollo -COCODE-"/>
    <s v="1818 23721 0608"/>
    <s v="489-2025"/>
    <s v="Bomba De Plastico De 16 Litros"/>
    <n v="2024"/>
    <s v="Agropecuario Y Artesanal"/>
    <s v="Herramienta de Labranza"/>
    <n v="25"/>
    <n v="248"/>
    <n v="6200"/>
    <s v="025-0-2024"/>
    <m/>
    <x v="2"/>
    <n v="25"/>
    <n v="0"/>
    <n v="25"/>
    <s v="2622-2025"/>
    <m/>
  </r>
  <r>
    <n v="129"/>
    <d v="2025-09-24T00:00:00"/>
    <n v="2025"/>
    <x v="0"/>
    <s v="Chiquimulilla"/>
    <s v="Caserío San Joaquín"/>
    <s v="MIRIAM LEONARDA JUÁREZ"/>
    <s v="Presidente del Consejo Comunitario de Desarrollo -COCODE-"/>
    <s v="1853 78609 0608"/>
    <s v="490-2025"/>
    <s v="Bomba De Plastico De 16 Litros"/>
    <n v="2024"/>
    <s v="Agropecuario Y Artesanal"/>
    <s v="Herramienta de Labranza"/>
    <n v="25"/>
    <n v="248"/>
    <n v="6200"/>
    <s v="025-0-2024"/>
    <m/>
    <x v="2"/>
    <n v="25"/>
    <n v="0"/>
    <n v="25"/>
    <s v="2623-2025"/>
    <m/>
  </r>
  <r>
    <n v="130"/>
    <d v="2025-09-24T00:00:00"/>
    <n v="2025"/>
    <x v="0"/>
    <s v="Pueblo Nuevo Viñas"/>
    <s v="Pueblo Nuevo Viñas"/>
    <s v="STUARDO DÁVILA MONTENEGRO"/>
    <s v="Representante Municipal"/>
    <s v="1650 49545 0602"/>
    <s v="491-2025"/>
    <s v="Molino Standard"/>
    <n v="2024"/>
    <s v="Vulnerabilidad"/>
    <s v="Molino"/>
    <n v="150"/>
    <n v="210"/>
    <n v="31500"/>
    <s v="046-0-2024"/>
    <m/>
    <x v="2"/>
    <n v="1200"/>
    <n v="0"/>
    <n v="1200"/>
    <s v="2498-2025"/>
    <m/>
  </r>
  <r>
    <n v="131"/>
    <d v="2025-09-24T00:00:00"/>
    <n v="2025"/>
    <x v="0"/>
    <s v="Pueblo Nuevo Viñas"/>
    <s v="Pueblo Nuevo Viñas"/>
    <s v="STUARDO DÁVILA MONTENEGRO"/>
    <s v="Representante Municipal"/>
    <s v="1650 49545 0602"/>
    <s v="491-2025"/>
    <s v="Bomba De Plastico De 16 Litros"/>
    <n v="2024"/>
    <s v="Agropecuario Y Artesanal"/>
    <s v="Herramienta de Labranza"/>
    <n v="150"/>
    <n v="248"/>
    <n v="37200"/>
    <s v="025-0-2024"/>
    <m/>
    <x v="2"/>
    <n v="150"/>
    <n v="0"/>
    <n v="150"/>
    <s v="2501-2025"/>
    <m/>
  </r>
  <r>
    <n v="132"/>
    <d v="2025-09-24T00:00:00"/>
    <n v="2025"/>
    <x v="0"/>
    <s v="Pueblo Nuevo Viñas"/>
    <s v="Pueblo Nuevo Viñas"/>
    <s v="STUARDO DÁVILA MONTENEGRO"/>
    <s v="Representante Municipal"/>
    <s v="1650 49545 0602"/>
    <s v="492-2025"/>
    <s v="Arroz De 10 Kilos"/>
    <n v="2025"/>
    <s v="Alimentos"/>
    <s v="Arroz"/>
    <n v="500"/>
    <n v="0"/>
    <n v="0"/>
    <s v="Donación China Taiwan"/>
    <m/>
    <x v="2"/>
    <n v="250"/>
    <n v="0"/>
    <n v="250"/>
    <s v="2500-2025"/>
    <m/>
  </r>
  <r>
    <n v="133"/>
    <d v="2025-09-24T00:00:00"/>
    <n v="2025"/>
    <x v="13"/>
    <s v="Conguaco"/>
    <s v="Caserío Laguna del Muerto"/>
    <s v="CÉSAR GONZÁLEZ"/>
    <s v="Alcalde Comunitario"/>
    <s v="1832 97318 2213"/>
    <s v="493-2025"/>
    <s v="Bomba De Plastico De 16 Litros"/>
    <n v="2024"/>
    <s v="Agropecuario Y Artesanal"/>
    <s v="Herramienta de Labranza"/>
    <n v="50"/>
    <n v="248"/>
    <n v="12400"/>
    <s v="025-0-2024"/>
    <m/>
    <x v="2"/>
    <n v="50"/>
    <n v="0"/>
    <n v="50"/>
    <s v="1207-2025"/>
    <m/>
  </r>
  <r>
    <n v="134"/>
    <d v="2025-09-24T00:00:00"/>
    <n v="2025"/>
    <x v="13"/>
    <s v="Jalpatagua"/>
    <s v="Aldea Jicaral"/>
    <s v="GERARDO GARCÍA CRUZ"/>
    <s v="Presidente del Consejo Comunitario de Desarrollo -COCODE-"/>
    <s v="1936 70720 2212"/>
    <s v="494-2025"/>
    <s v="Arroz De 10 Kilos"/>
    <n v="2025"/>
    <s v="Alimentos"/>
    <s v="Arroz"/>
    <n v="429"/>
    <n v="0"/>
    <n v="0"/>
    <s v="Donación China Taiwan"/>
    <m/>
    <x v="2"/>
    <n v="214.5"/>
    <n v="0"/>
    <n v="214.5"/>
    <s v="1498-2024"/>
    <m/>
  </r>
  <r>
    <n v="135"/>
    <d v="2025-09-24T00:00:00"/>
    <n v="2025"/>
    <x v="0"/>
    <s v="Pueblo Nuevo Viñas"/>
    <s v="Pueblo Nuevo Viñas"/>
    <s v="STUARDO DÁVILA MONTENEGRO"/>
    <s v="Representante Municipal"/>
    <s v="1650 49545 0602"/>
    <s v="472-2025"/>
    <s v="Azadon Con Cabo"/>
    <n v="2024"/>
    <s v="Agropecuario Y Artesanal"/>
    <s v="Herramienta de Labranza"/>
    <n v="150"/>
    <n v="111.36"/>
    <n v="16704"/>
    <s v="054-0-2024"/>
    <m/>
    <x v="0"/>
    <n v="150"/>
    <n v="0"/>
    <n v="150"/>
    <s v="1757-2025"/>
    <m/>
  </r>
  <r>
    <n v="136"/>
    <d v="2025-09-24T00:00:00"/>
    <n v="2025"/>
    <x v="0"/>
    <s v="Pueblo Nuevo Viñas"/>
    <s v="Pueblo Nuevo Viñas"/>
    <s v="STUARDO DÁVILA MONTENEGRO"/>
    <s v="Representante Municipal"/>
    <s v="1650 49545 0602"/>
    <s v="472-2025"/>
    <s v="Chuzo Con Cabo"/>
    <n v="2024"/>
    <s v="Agropecuario Y Artesanal"/>
    <s v="Herramienta de Labranza"/>
    <n v="150"/>
    <n v="135.19"/>
    <n v="20278.5"/>
    <s v="054-0-2024"/>
    <m/>
    <x v="0"/>
    <n v="150"/>
    <n v="0"/>
    <n v="150"/>
    <s v="1757-2025"/>
    <m/>
  </r>
  <r>
    <n v="137"/>
    <d v="2025-09-24T00:00:00"/>
    <n v="2025"/>
    <x v="0"/>
    <s v="Pueblo Nuevo Viñas"/>
    <s v="Pueblo Nuevo Viñas"/>
    <s v="STUARDO DÁVILA MONTENEGRO"/>
    <s v="Representante Municipal"/>
    <s v="1650 49545 0602"/>
    <s v="472-2025"/>
    <s v="Machete"/>
    <n v="2024"/>
    <s v="Agropecuario Y Artesanal"/>
    <s v="Herramienta de Labranza"/>
    <n v="150"/>
    <n v="41.03"/>
    <n v="6154.5"/>
    <s v="054-0-2024"/>
    <m/>
    <x v="0"/>
    <n v="150"/>
    <n v="0"/>
    <n v="150"/>
    <s v="1757-2025"/>
    <m/>
  </r>
  <r>
    <n v="138"/>
    <d v="2025-09-24T00:00:00"/>
    <n v="2025"/>
    <x v="0"/>
    <s v="Pueblo Nuevo Viñas"/>
    <s v="Pueblo Nuevo Viñas"/>
    <s v="STUARDO DÁVILA MONTENEGRO"/>
    <s v="Representante Municipal"/>
    <s v="1650 49545 0602"/>
    <s v="472-2025"/>
    <s v="Pala Con Cabo"/>
    <n v="2024"/>
    <s v="Agropecuario Y Artesanal"/>
    <s v="Herramienta de Labranza"/>
    <n v="150"/>
    <n v="64.72"/>
    <n v="9708"/>
    <s v="054-0-2024"/>
    <m/>
    <x v="0"/>
    <n v="150"/>
    <n v="0"/>
    <n v="150"/>
    <s v="1757-2025"/>
    <m/>
  </r>
  <r>
    <n v="139"/>
    <d v="2025-09-24T00:00:00"/>
    <n v="2025"/>
    <x v="0"/>
    <s v="Pueblo Nuevo Viñas"/>
    <s v="Pueblo Nuevo Viñas"/>
    <s v="STUARDO DÁVILA MONTENEGRO"/>
    <s v="Representante Municipal"/>
    <s v="1650 49545 0602"/>
    <s v="472-2025"/>
    <s v="Rastrillo Con Cabo"/>
    <n v="2024"/>
    <s v="Agropecuario Y Artesanal"/>
    <s v="Herramienta de Labranza"/>
    <n v="150"/>
    <n v="67.540000000000006"/>
    <n v="10131.000000000002"/>
    <s v="054-0-2024"/>
    <m/>
    <x v="0"/>
    <n v="150"/>
    <n v="0"/>
    <n v="150"/>
    <s v="1757-2025"/>
    <m/>
  </r>
  <r>
    <n v="140"/>
    <d v="2025-09-24T00:00:00"/>
    <n v="2025"/>
    <x v="0"/>
    <s v="Pueblo Nuevo Viñas"/>
    <s v="Pueblo Nuevo Viñas"/>
    <s v="STUARDO DÁVILA MONTENEGRO"/>
    <s v="Representante Municipal"/>
    <s v="1650 49545 0602"/>
    <s v="472-2025"/>
    <s v="Hoz Dentada"/>
    <n v="2024"/>
    <s v="Agropecuario Y Artesanal"/>
    <s v="Herramienta de Labranza"/>
    <n v="150"/>
    <n v="95.7"/>
    <n v="14355"/>
    <s v="054-0-2024"/>
    <m/>
    <x v="0"/>
    <n v="150"/>
    <n v="0"/>
    <n v="150"/>
    <s v="1757-2025"/>
    <m/>
  </r>
  <r>
    <n v="141"/>
    <d v="2025-09-24T00:00:00"/>
    <n v="2025"/>
    <x v="13"/>
    <s v="Zapotitlán"/>
    <s v="Zapotitlán"/>
    <s v="HILMAR EDGARDO QUIÑONEZ Y QUIÑONEZ"/>
    <s v="Alcalde Municipal"/>
    <s v="1793 04690 2210"/>
    <s v="473-2025"/>
    <s v="Computadora de Escritorio"/>
    <n v="2024"/>
    <s v="Entidades"/>
    <s v="Taller de Computación"/>
    <n v="25"/>
    <n v="5325"/>
    <n v="133125"/>
    <s v="020-0-2024"/>
    <m/>
    <x v="0"/>
    <n v="1"/>
    <n v="60"/>
    <n v="61"/>
    <s v="2762-2025 T4"/>
    <m/>
  </r>
  <r>
    <n v="142"/>
    <d v="2025-09-24T00:00:00"/>
    <n v="2025"/>
    <x v="13"/>
    <s v="Zapotitlán"/>
    <s v="Zapotitlán"/>
    <s v="HILMAR EDGARDO QUIÑONEZ Y QUIÑONEZ"/>
    <s v="Alcalde Municipal"/>
    <s v="1793 04690 2210"/>
    <s v="473-2025"/>
    <s v="Proyector 3,400 Lumen"/>
    <n v="2024"/>
    <s v="Entidades"/>
    <s v="Taller de Computación"/>
    <n v="1"/>
    <n v="3579"/>
    <n v="3579"/>
    <s v="020-0-2024"/>
    <m/>
    <x v="0"/>
    <n v="1"/>
    <n v="60"/>
    <n v="61"/>
    <s v="2762-2025 T4"/>
    <m/>
  </r>
  <r>
    <n v="143"/>
    <d v="2025-09-24T00:00:00"/>
    <n v="2025"/>
    <x v="13"/>
    <s v="Zapotitlán"/>
    <s v="Zapotitlán"/>
    <s v="HILMAR EDGARDO QUIÑONEZ Y QUIÑONEZ"/>
    <s v="Alcalde Municipal"/>
    <s v="1793 04690 2210"/>
    <s v="473-2025"/>
    <s v="Mesa Bipersonal Escolar"/>
    <n v="2024"/>
    <s v="Entidades"/>
    <s v="Taller de Computación"/>
    <n v="13"/>
    <n v="1500"/>
    <n v="19500"/>
    <s v="024-0-2024"/>
    <m/>
    <x v="0"/>
    <n v="1"/>
    <n v="60"/>
    <n v="61"/>
    <s v="2762-2025 T4"/>
    <m/>
  </r>
  <r>
    <n v="144"/>
    <d v="2025-09-24T00:00:00"/>
    <n v="2025"/>
    <x v="13"/>
    <s v="Jalpatagua"/>
    <s v="Jalpatagua"/>
    <s v="ARMANDO REMBERTO VASQUEZ PEREZ"/>
    <s v="Alcalde Municipal"/>
    <s v="2305 14499 2212"/>
    <s v="474-2025"/>
    <s v="Kit Para Recolección De Agua De Lluvia"/>
    <n v="2024"/>
    <s v="Agua Potable"/>
    <s v="Agua Potable"/>
    <n v="1043"/>
    <n v="1125"/>
    <n v="1173375"/>
    <s v="035-0-2024"/>
    <m/>
    <x v="0"/>
    <n v="5215"/>
    <n v="0"/>
    <n v="5215"/>
    <s v="1826-2025"/>
    <m/>
  </r>
  <r>
    <n v="145"/>
    <d v="2025-09-24T00:00:00"/>
    <n v="2025"/>
    <x v="13"/>
    <s v="Jalpatagua"/>
    <s v="Jalpatagua"/>
    <s v="ARMANDO REMBERTO VASQUEZ PEREZ"/>
    <s v="Alcalde Municipal"/>
    <s v="2305 14499 2212"/>
    <s v="474-2025"/>
    <s v="Cupones Canjeables Por Kit Para Captación De Agua De Lluvia"/>
    <n v="2024"/>
    <s v="Agua Potable"/>
    <s v="Agua Potable"/>
    <n v="457"/>
    <n v="1125"/>
    <n v="514125"/>
    <s v="044-0-2024"/>
    <m/>
    <x v="0"/>
    <n v="457"/>
    <n v="0"/>
    <n v="457"/>
    <s v="1826-2025"/>
    <m/>
  </r>
  <r>
    <n v="146"/>
    <d v="2025-09-24T00:00:00"/>
    <n v="2025"/>
    <x v="0"/>
    <s v="Chiquimulilla"/>
    <s v="Caserío El Paraíso"/>
    <s v="CARLOS PATRICIO RAMOS ALCANTARA"/>
    <s v="Presidente del Consejo Comunitario de Desarrollo -COCODE-"/>
    <s v="1847 78476 0608"/>
    <s v="343-2025"/>
    <s v="Cupones Canjeables Por Kit De Techo Minimo"/>
    <n v="2024"/>
    <s v="Vulnerabilidad"/>
    <s v="Cupón Techo Mínimo"/>
    <n v="18"/>
    <n v="1635"/>
    <n v="29430"/>
    <s v="045-0-2024"/>
    <m/>
    <x v="1"/>
    <n v="18"/>
    <n v="0"/>
    <n v="18"/>
    <s v="994-2025"/>
    <m/>
  </r>
  <r>
    <n v="147"/>
    <d v="2025-09-24T00:00:00"/>
    <n v="2025"/>
    <x v="0"/>
    <s v="Chiquimulilla"/>
    <s v="Aldea Las Brisas"/>
    <s v="DAYRIN EDITH GÁLVEZ GÁLVEZ"/>
    <s v="Presidente del Consejo Comunitario de Desarrollo -COCODE-"/>
    <s v="3086 70256 0608"/>
    <s v="344-2025"/>
    <s v="Cupones Canjeables Por Kit De Techo Minimo"/>
    <n v="2024"/>
    <s v="Vulnerabilidad"/>
    <s v="Cupón Techo Mínimo"/>
    <n v="11"/>
    <n v="1635"/>
    <n v="17985"/>
    <s v="045-0-2024"/>
    <m/>
    <x v="1"/>
    <n v="11"/>
    <n v="0"/>
    <n v="11"/>
    <s v="995-2025"/>
    <m/>
  </r>
  <r>
    <n v="148"/>
    <d v="2025-09-24T00:00:00"/>
    <n v="2025"/>
    <x v="0"/>
    <s v="Chiquimulilla"/>
    <s v="Caserío Valles de Nancinta"/>
    <s v="BEATRIZ ADRIANA CASTILLO PÉREZ"/>
    <s v="Presidente del Consejo Comunitario de Desarrollo -COCODE-"/>
    <s v="1662 84645 0110"/>
    <s v="345-2025"/>
    <s v="Cupones Canjeables Por Kit De Techo Minimo"/>
    <n v="2024"/>
    <s v="Vulnerabilidad"/>
    <s v="Cupón Techo Mínimo"/>
    <n v="9"/>
    <n v="1635"/>
    <n v="14715"/>
    <s v="045-0-2024"/>
    <m/>
    <x v="1"/>
    <n v="9"/>
    <n v="0"/>
    <n v="9"/>
    <s v="996-2025"/>
    <m/>
  </r>
  <r>
    <n v="149"/>
    <d v="2025-09-24T00:00:00"/>
    <n v="2025"/>
    <x v="0"/>
    <s v="Chiquimulilla"/>
    <s v="Caserío San Joaquín"/>
    <s v="MIRIAM LEONARDA JUÁREZ"/>
    <s v="Presidente del Consejo Comunitario de Desarrollo -COCODE-"/>
    <s v="1853 78609 0608"/>
    <s v="346-2025"/>
    <s v="Cupones Canjeables Por Kit De Techo Minimo"/>
    <n v="2024"/>
    <s v="Vulnerabilidad"/>
    <s v="Cupón Techo Mínimo"/>
    <n v="18"/>
    <n v="1635"/>
    <n v="29430"/>
    <s v="045-0-2024"/>
    <m/>
    <x v="1"/>
    <n v="18"/>
    <n v="0"/>
    <n v="18"/>
    <s v="997-2025"/>
    <m/>
  </r>
  <r>
    <n v="150"/>
    <d v="2025-09-24T00:00:00"/>
    <n v="2025"/>
    <x v="14"/>
    <s v="Mataquescuintla"/>
    <s v="Caserío San Jomo, Aldea San Granada"/>
    <s v="REYES REVOLORIO ABREGO"/>
    <s v="Presidente del Consejo Comunitario de Desarrollo -COCODE-"/>
    <s v="1897 71062 2107"/>
    <s v="347-2025"/>
    <s v="Cupones Canjeables Por Kit De Techo Minimo"/>
    <n v="2024"/>
    <s v="Vulnerabilidad"/>
    <s v="Cupón Techo Mínimo"/>
    <n v="50"/>
    <n v="1635"/>
    <n v="81750"/>
    <s v="045-0-2024"/>
    <m/>
    <x v="1"/>
    <n v="50"/>
    <n v="0"/>
    <n v="50"/>
    <s v="2473-2025"/>
    <m/>
  </r>
  <r>
    <n v="151"/>
    <d v="2025-09-24T00:00:00"/>
    <n v="2025"/>
    <x v="14"/>
    <s v="San Pedro Pinula"/>
    <s v="San Pedro Pinula"/>
    <s v="JOSÉ ROBERTO RAMÍREZ GUERRA"/>
    <s v="Alcalde Municipal"/>
    <s v="2492 04584 2102"/>
    <s v="348-2025"/>
    <s v="Cupones Canjeables Por Kit De Techo Minimo"/>
    <n v="2024"/>
    <s v="Vulnerabilidad"/>
    <s v="Cupón Techo Mínimo"/>
    <n v="50"/>
    <n v="1635"/>
    <n v="81750"/>
    <s v="045-0-2024"/>
    <m/>
    <x v="1"/>
    <n v="50"/>
    <n v="0"/>
    <n v="50"/>
    <s v="3349-2025"/>
    <m/>
  </r>
  <r>
    <n v="152"/>
    <d v="2025-09-25T00:00:00"/>
    <n v="2025"/>
    <x v="14"/>
    <s v="San Pedro Pinula"/>
    <s v="San Pedro Pinula"/>
    <s v="JOSÉ ROBERTO RAMÍREZ GUERRA"/>
    <s v="Alcalde Municipal"/>
    <s v="2492 04584 2102"/>
    <s v="495-2025"/>
    <s v="Arroz De 10 Kilos"/>
    <n v="2025"/>
    <s v="Alimentos"/>
    <s v="Arroz"/>
    <n v="2523"/>
    <n v="0"/>
    <n v="0"/>
    <s v="Donación China Taiwan"/>
    <m/>
    <x v="2"/>
    <n v="1261.5"/>
    <n v="0"/>
    <n v="1261.5"/>
    <s v="816-2025_x000a_3345-2025_x000a_3346-2025_x000a_3347-2025_x000a_3348-2025"/>
    <m/>
  </r>
  <r>
    <n v="153"/>
    <d v="2025-09-25T00:00:00"/>
    <n v="2025"/>
    <x v="0"/>
    <s v="Santa Cruz el Naranjo"/>
    <s v="Santa Cruz el Naranjo"/>
    <s v="IVAN ANTONIO MORALES DEL CID"/>
    <s v="Alcalde Municipal"/>
    <s v="1944 27323 0116"/>
    <s v="496-2025"/>
    <s v="Arroz De 10 Kilos"/>
    <n v="2025"/>
    <s v="Alimentos"/>
    <s v="Arroz"/>
    <n v="1063"/>
    <n v="0"/>
    <n v="0"/>
    <s v="Donación China Taiwan"/>
    <m/>
    <x v="2"/>
    <n v="531.5"/>
    <n v="0"/>
    <n v="531.5"/>
    <s v="1679-2025_x000a_1680-2025_x000a_1681-2025_x000a_1682-2025_x000a_1683-2025_x000a_1684-2025_x000a_1685-2025_x000a_1686-2025_x000a_1687-2025_x000a_1688-2025_x000a_1689-2025_x000a_1690-2025_x000a_1691-2025"/>
    <m/>
  </r>
  <r>
    <n v="154"/>
    <d v="2025-09-25T00:00:00"/>
    <n v="2025"/>
    <x v="0"/>
    <s v="Santa Maria Ixhuatán"/>
    <s v="Aldea El Irayol"/>
    <s v="BÁYRON SALAZAR MORALES"/>
    <s v="Alcalde Comunitario"/>
    <s v="1627 53632 0610"/>
    <s v="497-2025"/>
    <s v="Arroz De 10 Kilos"/>
    <n v="2025"/>
    <s v="Alimentos"/>
    <s v="Arroz"/>
    <n v="178"/>
    <n v="0"/>
    <n v="0"/>
    <s v="Donación China Taiwan"/>
    <m/>
    <x v="2"/>
    <n v="89"/>
    <n v="0"/>
    <n v="89"/>
    <s v="1043-2025"/>
    <m/>
  </r>
  <r>
    <n v="155"/>
    <d v="2025-09-25T00:00:00"/>
    <n v="2025"/>
    <x v="0"/>
    <s v="Santa Maria Ixhuatán"/>
    <s v="Aldea Chuchuapa"/>
    <s v="FRANCISCO VILLA NUEVA HERNÁNDEZ"/>
    <s v="Alcalde Comunitario"/>
    <s v="1962 89068 0610"/>
    <s v="498-2025"/>
    <s v="Arroz De 10 Kilos"/>
    <n v="2025"/>
    <s v="Alimentos"/>
    <s v="Arroz"/>
    <n v="319"/>
    <n v="0"/>
    <n v="0"/>
    <s v="Donación China Taiwan"/>
    <m/>
    <x v="2"/>
    <n v="159.5"/>
    <n v="0"/>
    <n v="159.5"/>
    <s v="1044-2025"/>
    <m/>
  </r>
  <r>
    <n v="156"/>
    <d v="2025-09-25T00:00:00"/>
    <n v="2025"/>
    <x v="15"/>
    <s v="Guatemala"/>
    <s v="Asentamiento Divina Pastora y Anexo Divina Pastora zona seis (6)"/>
    <s v="HUGO DANIEL HERNANDEZ"/>
    <s v="Coordinador del Consejo Comunitario de Desarrollo -COCODE-"/>
    <s v="2489 16599 0610"/>
    <s v="499-2025"/>
    <s v="Arroz De 10 Kilos"/>
    <n v="2025"/>
    <s v="Alimentos"/>
    <s v="Arroz"/>
    <n v="400"/>
    <n v="0"/>
    <n v="0"/>
    <s v="Donación China Taiwan"/>
    <m/>
    <x v="2"/>
    <n v="200"/>
    <n v="0"/>
    <n v="200"/>
    <s v="1359-2025"/>
    <m/>
  </r>
  <r>
    <n v="157"/>
    <d v="2025-09-25T00:00:00"/>
    <n v="2025"/>
    <x v="0"/>
    <s v="Pueblo Nuevo Viñas"/>
    <s v="Pueblo Nuevo Viñas"/>
    <s v="STUARDO DÁVILA MONTENEGRO"/>
    <s v="Representante Municipal"/>
    <s v="1650 49545 0602"/>
    <s v="475-2025"/>
    <s v="Tanque Flexible "/>
    <n v="2025"/>
    <s v="Agua Potable"/>
    <s v="Agua Potable"/>
    <n v="125"/>
    <n v="788.5"/>
    <n v="98562.5"/>
    <s v="001-0-2025"/>
    <m/>
    <x v="0"/>
    <n v="625"/>
    <n v="0"/>
    <n v="625"/>
    <s v="2572-2025"/>
    <m/>
  </r>
  <r>
    <n v="158"/>
    <d v="2025-09-25T00:00:00"/>
    <n v="2025"/>
    <x v="0"/>
    <s v="Casillas"/>
    <s v="Casillas"/>
    <s v="DAYRI BENJAMÍN BOCANEGRA SALAZAR"/>
    <s v="Alcalde Municipal"/>
    <s v="2404 22325 0613"/>
    <s v="476-2025"/>
    <s v="Estación Total Topográfica"/>
    <n v="2024"/>
    <s v="Entidades"/>
    <s v="Estación Total"/>
    <n v="1"/>
    <n v="24900"/>
    <n v="24900"/>
    <s v="029-0-2024"/>
    <m/>
    <x v="0"/>
    <n v="1"/>
    <n v="0"/>
    <n v="1"/>
    <s v="2804-2025 T5"/>
    <m/>
  </r>
  <r>
    <n v="159"/>
    <d v="2025-09-25T00:00:00"/>
    <n v="2025"/>
    <x v="15"/>
    <s v="Guatemala"/>
    <s v="Asentamiento Divina Pastora y Anexo Divina Pastora zona seis (6)"/>
    <s v="HUGO DANIEL HERNANDEZ"/>
    <s v="Coordinador del Consejo Comunitario de Desarrollo -COCODE-"/>
    <s v="2489 16599 0610"/>
    <s v="349-2025"/>
    <s v="Cupones Canjeables Por Kit De Techo Minimo"/>
    <n v="2024"/>
    <s v="Vulnerabilidad"/>
    <s v="Cupón Techo Mínimo"/>
    <n v="60"/>
    <n v="1635"/>
    <n v="98100"/>
    <s v="045-0-2024"/>
    <m/>
    <x v="1"/>
    <n v="60"/>
    <n v="0"/>
    <n v="60"/>
    <s v="2771-2025"/>
    <m/>
  </r>
  <r>
    <n v="160"/>
    <d v="2025-09-25T00:00:00"/>
    <n v="2025"/>
    <x v="0"/>
    <s v="Santa Cruz el Naranjo"/>
    <s v="Santa Cruz el Naranjo"/>
    <s v="IVAN ANTONIO MORALES DEL CID"/>
    <s v="Alcalde Municipal"/>
    <s v="1944 27323 0116"/>
    <s v="350-2025"/>
    <s v="Cupones Canjeables Por Kit De Techo Minimo"/>
    <n v="2024"/>
    <s v="Vulnerabilidad"/>
    <s v="Cupón Techo Mínimo"/>
    <n v="175"/>
    <n v="1635"/>
    <n v="286125"/>
    <s v="045-0-2024"/>
    <m/>
    <x v="1"/>
    <n v="175"/>
    <n v="0"/>
    <n v="175"/>
    <s v="1612-2025"/>
    <m/>
  </r>
  <r>
    <n v="161"/>
    <d v="2025-09-25T00:00:00"/>
    <n v="2025"/>
    <x v="8"/>
    <s v="Olopa"/>
    <s v="Olopa"/>
    <s v="OSCAR MEDARDO CARDONA NOGUERA"/>
    <s v="Alcalde Municipal"/>
    <s v="1998 79397 2006"/>
    <s v="352-2025"/>
    <s v="Concreto Premezclado Cupón"/>
    <n v="2024"/>
    <s v="Vulnerabilidad"/>
    <s v="Concreto"/>
    <n v="749"/>
    <n v="2548"/>
    <n v="1908452"/>
    <s v="039-0-2024"/>
    <s v="MaM"/>
    <x v="1"/>
    <n v="749"/>
    <n v="0"/>
    <n v="749"/>
    <s v="076-2025 A"/>
    <m/>
  </r>
  <r>
    <n v="162"/>
    <d v="2025-09-25T00:00:00"/>
    <n v="2025"/>
    <x v="0"/>
    <s v="Cuilapa"/>
    <s v="Comunidad Nueva Esperanza"/>
    <s v="FELIX FERNANDO GARCIA LOARCA"/>
    <s v="Alcalde Comunitario"/>
    <s v="2379 15634 1217"/>
    <s v="353-2025"/>
    <s v="Cupones Canjeables Por Kit De Techo Minimo"/>
    <n v="2024"/>
    <s v="Vulnerabilidad"/>
    <s v="Cupón Techo Mínimo"/>
    <n v="35"/>
    <n v="1635"/>
    <n v="57225"/>
    <s v="045-0-2024"/>
    <m/>
    <x v="1"/>
    <n v="35"/>
    <n v="0"/>
    <n v="35"/>
    <s v="2648-2025"/>
    <m/>
  </r>
  <r>
    <n v="163"/>
    <d v="2025-09-25T00:00:00"/>
    <n v="2025"/>
    <x v="0"/>
    <s v="Cuilapa"/>
    <s v="Aldea San Juan de Arana"/>
    <s v="CARLOS ROMEO VALENZUELA CÁRCAMO"/>
    <s v="Alcalde Comunitario"/>
    <s v="1779 56526 0601"/>
    <s v="354-2025"/>
    <s v="Cupones Canjeables Por Kit De Techo Minimo"/>
    <n v="2024"/>
    <s v="Vulnerabilidad"/>
    <s v="Cupón Techo Mínimo"/>
    <n v="50"/>
    <n v="1635"/>
    <n v="81750"/>
    <s v="045-0-2024"/>
    <m/>
    <x v="1"/>
    <n v="50"/>
    <n v="0"/>
    <n v="50"/>
    <s v="2870-2025"/>
    <m/>
  </r>
  <r>
    <n v="164"/>
    <d v="2025-09-25T00:00:00"/>
    <n v="2025"/>
    <x v="0"/>
    <s v="Cuilapa"/>
    <s v="Barrio El Calvario"/>
    <s v="JOSÉ DOMINGO DEL CID GONZÁLEZ"/>
    <s v="Alcalde Comunitario"/>
    <s v="1966 07469 0601"/>
    <s v="355-2025"/>
    <s v="Cupones Canjeables Por Kit De Techo Minimo"/>
    <n v="2024"/>
    <s v="Vulnerabilidad"/>
    <s v="Cupón Techo Mínimo"/>
    <n v="51"/>
    <n v="1635"/>
    <n v="83385"/>
    <s v="045-0-2024"/>
    <m/>
    <x v="1"/>
    <n v="51"/>
    <n v="0"/>
    <n v="51"/>
    <s v="2646-2025"/>
    <m/>
  </r>
  <r>
    <n v="165"/>
    <d v="2025-09-25T00:00:00"/>
    <n v="2025"/>
    <x v="0"/>
    <s v="Cuilapa"/>
    <s v="Caserío Las Animas"/>
    <s v="CARMELO ARIAS FAJARDO"/>
    <s v="Alcalde Comunitario"/>
    <s v="2656 34113 0610"/>
    <s v="356-2025"/>
    <s v="Cupones Canjeables Por Kit De Techo Minimo"/>
    <n v="2024"/>
    <s v="Vulnerabilidad"/>
    <s v="Cupón Techo Mínimo"/>
    <n v="28"/>
    <n v="1635"/>
    <n v="45780"/>
    <s v="045-0-2024"/>
    <m/>
    <x v="1"/>
    <n v="28"/>
    <n v="0"/>
    <n v="28"/>
    <s v="2647-2025"/>
    <m/>
  </r>
  <r>
    <n v="166"/>
    <d v="2025-09-25T00:00:00"/>
    <n v="2025"/>
    <x v="13"/>
    <s v="Pasaco"/>
    <s v="Caserío Las Delicias"/>
    <s v="OLMA DIACENY HERNÁNDEZ ZETINO"/>
    <s v="Presidente del Consejo Comunitario de Desarrollo -COCODE-"/>
    <s v="1925 86556 2215"/>
    <s v="357-2025"/>
    <s v="Cupones Canjeables Por Kit De Techo Minimo"/>
    <n v="2024"/>
    <s v="Vulnerabilidad"/>
    <s v="Cupón Techo Mínimo"/>
    <n v="25"/>
    <n v="1635"/>
    <n v="40875"/>
    <s v="045-0-2024"/>
    <m/>
    <x v="1"/>
    <n v="25"/>
    <n v="0"/>
    <n v="25"/>
    <s v="1342-2025"/>
    <m/>
  </r>
  <r>
    <n v="167"/>
    <d v="2025-09-25T00:00:00"/>
    <n v="2025"/>
    <x v="13"/>
    <s v="Pasaco"/>
    <s v="Caserío Prados"/>
    <s v="GLENDA ELIZABETH CALDERÓN CORTÉZ"/>
    <s v="Presidente del Consejo Comunitario de Desarrollo -COCODE-"/>
    <s v="2201 28278 2215"/>
    <s v="358-2025"/>
    <s v="Cupones Canjeables Por Kit De Techo Minimo"/>
    <n v="2024"/>
    <s v="Vulnerabilidad"/>
    <s v="Cupón Techo Mínimo"/>
    <n v="25"/>
    <n v="1635"/>
    <n v="40875"/>
    <s v="045-0-2024"/>
    <m/>
    <x v="1"/>
    <n v="25"/>
    <n v="0"/>
    <n v="25"/>
    <s v="1346-2025"/>
    <m/>
  </r>
  <r>
    <n v="168"/>
    <d v="2025-09-25T00:00:00"/>
    <n v="2025"/>
    <x v="15"/>
    <s v="Villa Nueva"/>
    <s v="Colonia Bello Amanecer, Bosque I, II y III y Palestina, zona diez (10)"/>
    <s v="ENIO LEONEL FLORES GONZÁLEZ"/>
    <s v="Presidente del Consejo Comunitario de Desarrollo -COCODE-"/>
    <s v="2659 03467 0510"/>
    <s v="500-2025"/>
    <s v="Arroz De 10 Kilos"/>
    <n v="2025"/>
    <s v="Alimentos"/>
    <s v="Arroz"/>
    <n v="67"/>
    <n v="0"/>
    <n v="0"/>
    <s v="Donación China Taiwan"/>
    <m/>
    <x v="2"/>
    <n v="33.5"/>
    <n v="0"/>
    <n v="33.5"/>
    <s v="075-2025"/>
    <m/>
  </r>
  <r>
    <n v="169"/>
    <d v="2025-09-25T00:00:00"/>
    <n v="2025"/>
    <x v="6"/>
    <s v="Santa Lucía Utatlán"/>
    <s v="Paraje Cruz B"/>
    <s v="SANTOS LORENZO CUX YAC"/>
    <s v="Presidente del Consejo Comunitario de Desarrollo -COCODE-"/>
    <s v="1784 91535 0704"/>
    <s v="501-2025"/>
    <s v="Bomba De Plastico De 16 Litros"/>
    <n v="2024"/>
    <s v="Agropecuario Y Artesanal"/>
    <s v="Herramienta de Labranza"/>
    <n v="29"/>
    <n v="248"/>
    <n v="7192"/>
    <s v="025-0-2024"/>
    <m/>
    <x v="2"/>
    <n v="29"/>
    <n v="0"/>
    <n v="29"/>
    <s v="3397-2025"/>
    <m/>
  </r>
  <r>
    <n v="170"/>
    <d v="2025-09-25T00:00:00"/>
    <n v="2025"/>
    <x v="0"/>
    <s v="Cuilapa"/>
    <s v="Aldea Plan del Amate"/>
    <s v="INÉS JOSÉ SALAZAR SOLARES"/>
    <s v="Alcalde Comunitario"/>
    <s v="2902 94320 0601"/>
    <s v="477-2025"/>
    <s v="Carreta de Mano"/>
    <n v="2024"/>
    <s v="Agropecuario Y Artesanal"/>
    <s v="Herramienta de Albañileria"/>
    <n v="50"/>
    <n v="318"/>
    <n v="15900"/>
    <s v="052-0-2024"/>
    <m/>
    <x v="0"/>
    <n v="50"/>
    <n v="0"/>
    <n v="50"/>
    <s v="2869-2025"/>
    <m/>
  </r>
  <r>
    <n v="171"/>
    <d v="2025-09-26T00:00:00"/>
    <n v="2025"/>
    <x v="16"/>
    <s v="San Juan Ostuncalco"/>
    <s v="Caserío Chanshenel, Aldea La Esperanza"/>
    <s v="MAINOR ATANACIO PEÑALONZO LUCAS"/>
    <s v="Presidente del Consejo Comunitario de Desarrollo -COCODE-"/>
    <s v="2636 82110 0909"/>
    <s v="478-2025"/>
    <s v="Tubo Diametro 1 1/2 Plgs X 6 Mts"/>
    <n v="2024"/>
    <s v="Agua Potable"/>
    <s v="Tubería"/>
    <n v="150"/>
    <n v="62.79"/>
    <n v="9418.5"/>
    <s v="018-0-2024"/>
    <n v="23443138"/>
    <x v="0"/>
    <n v="15"/>
    <n v="0"/>
    <n v="15"/>
    <s v="1332-2025"/>
    <m/>
  </r>
  <r>
    <n v="172"/>
    <d v="2025-09-26T00:00:00"/>
    <n v="2025"/>
    <x v="9"/>
    <s v="Patzité"/>
    <s v="Patzité"/>
    <s v="MELCHOR AGUARÉ CALEL"/>
    <s v="Alcalde Municipal"/>
    <s v="1620 89449 1407"/>
    <s v="360-2025"/>
    <s v="Concreto Premezclado Cupón"/>
    <n v="2024"/>
    <s v="Vulnerabilidad"/>
    <s v="Concreto"/>
    <n v="190"/>
    <n v="2548"/>
    <n v="484120"/>
    <s v="039-0-2024"/>
    <s v="MaM"/>
    <x v="1"/>
    <n v="190"/>
    <n v="0"/>
    <n v="190"/>
    <s v="4052-2025"/>
    <m/>
  </r>
  <r>
    <n v="173"/>
    <d v="2025-09-26T00:00:00"/>
    <n v="2025"/>
    <x v="6"/>
    <s v="Santa Cruz la Laguna"/>
    <s v="Santa Cruz la Laguna"/>
    <s v="PEDRO JUAN SOLIS"/>
    <s v="Alcalde Municipal"/>
    <s v="1850 04172 1416"/>
    <s v="361-2025"/>
    <s v="Concreto Premezclado Cupón"/>
    <n v="2024"/>
    <s v="Vulnerabilidad"/>
    <s v="Concreto"/>
    <n v="322"/>
    <n v="2548"/>
    <n v="820456"/>
    <s v="039-0-2024"/>
    <s v="MaM"/>
    <x v="1"/>
    <n v="322"/>
    <n v="0"/>
    <n v="322"/>
    <s v="526-2025 A"/>
    <m/>
  </r>
  <r>
    <n v="174"/>
    <d v="2025-09-26T00:00:00"/>
    <n v="2025"/>
    <x v="6"/>
    <s v="Santa Cruz la Laguna"/>
    <s v="Santa Cruz la Laguna"/>
    <s v="PEDRO JUAN SOLIS"/>
    <s v="Alcalde Municipal"/>
    <s v="1850 04172 1416"/>
    <s v="479-2025"/>
    <s v="Cupones de Mortero Premezclado"/>
    <n v="2024"/>
    <s v="Vivienda"/>
    <s v="Repello"/>
    <n v="322"/>
    <n v="282"/>
    <n v="90804"/>
    <s v="022-0-2024"/>
    <s v="MaM"/>
    <x v="0"/>
    <n v="322"/>
    <n v="0"/>
    <n v="322"/>
    <s v="526-2025 A"/>
    <m/>
  </r>
  <r>
    <n v="175"/>
    <d v="2025-09-26T00:00:00"/>
    <n v="2025"/>
    <x v="4"/>
    <s v="San Juan Atitán"/>
    <s v="San Juan Atitán"/>
    <s v="JAIME AUGUSTO HERNÁNDEZ GODÍNEZ"/>
    <s v="Alcalde Municipal"/>
    <s v="1942 95923 1316"/>
    <s v="362-2025"/>
    <s v="Concreto Premezclado Cupón"/>
    <n v="2024"/>
    <s v="Vulnerabilidad"/>
    <s v="Concreto"/>
    <n v="946"/>
    <n v="2548"/>
    <n v="2410408"/>
    <s v="039-0-2024"/>
    <s v="MaM"/>
    <x v="1"/>
    <n v="946"/>
    <n v="0"/>
    <n v="946"/>
    <s v="3038-2025"/>
    <m/>
  </r>
  <r>
    <n v="176"/>
    <d v="2025-09-26T00:00:00"/>
    <n v="2025"/>
    <x v="0"/>
    <s v="Casillas"/>
    <s v="Casillas"/>
    <s v="DAYRI BENJAMÍN BOCANEGRA SALAZAR"/>
    <s v="Alcalde Municipal"/>
    <s v="2404 22325 0613"/>
    <s v="502-2025"/>
    <s v="Molino Standard"/>
    <n v="2024"/>
    <s v="Vulnerabilidad"/>
    <s v="Molino"/>
    <n v="50"/>
    <n v="210"/>
    <n v="10500"/>
    <s v="046-0-2024"/>
    <m/>
    <x v="2"/>
    <n v="400"/>
    <n v="0"/>
    <n v="400"/>
    <s v="2945-2025_x000a_2946-2025_x000a_2947-2025_x000a_2948-2025_x000a_2949-2025"/>
    <m/>
  </r>
  <r>
    <n v="177"/>
    <d v="2025-09-26T00:00:00"/>
    <n v="2025"/>
    <x v="13"/>
    <s v="Pasaco"/>
    <s v="Caserío Las Delicias Norte"/>
    <s v="MELVIN AUDELIO LÓPEZ Y LÓPEZ"/>
    <s v="Presidente del Consejo Comunitario de Desarrollo -COCODE-"/>
    <s v="1977 27255 2214"/>
    <s v="363-2025"/>
    <s v="Cupones Canjeables Por Kit De Techo Minimo"/>
    <n v="2024"/>
    <s v="Vulnerabilidad"/>
    <s v="Cupón Techo Mínimo"/>
    <n v="50"/>
    <n v="1635"/>
    <n v="81750"/>
    <s v="045-0-2024"/>
    <m/>
    <x v="1"/>
    <n v="50"/>
    <n v="0"/>
    <n v="50"/>
    <s v="1343-2025"/>
    <m/>
  </r>
  <r>
    <n v="178"/>
    <d v="2025-09-26T00:00:00"/>
    <n v="2025"/>
    <x v="13"/>
    <s v="Pasaco"/>
    <s v="Aldea El Jobo"/>
    <s v="YOSELIN FERNANDA HERRERA SARCEÑO"/>
    <s v="Secretaria del Consejo Comunitario de Desarrollo -COCODE-"/>
    <s v="3432 94486 2215"/>
    <s v="364-2025"/>
    <s v="Cupones Canjeables Por Kit De Techo Minimo"/>
    <n v="2024"/>
    <s v="Vulnerabilidad"/>
    <s v="Cupón Techo Mínimo"/>
    <n v="40"/>
    <n v="1635"/>
    <n v="65400"/>
    <s v="045-0-2024"/>
    <m/>
    <x v="1"/>
    <n v="40"/>
    <n v="0"/>
    <n v="40"/>
    <s v="1344-2025"/>
    <m/>
  </r>
  <r>
    <n v="179"/>
    <d v="2025-09-26T00:00:00"/>
    <n v="2025"/>
    <x v="4"/>
    <s v="San Juan Atitán"/>
    <s v="San Juan Atitán"/>
    <s v="JAIME AUGUSTO HERNÁNDEZ GODÍNEZ"/>
    <s v="Alcalde Municipal"/>
    <s v="1942 95923 1316"/>
    <s v="480-2025"/>
    <s v="Mezcladora Para Concreto"/>
    <n v="2024"/>
    <s v="Entidades"/>
    <s v="Mezcladora"/>
    <n v="3"/>
    <n v="16250"/>
    <n v="48750"/>
    <s v="023-0-2024"/>
    <m/>
    <x v="0"/>
    <n v="3"/>
    <n v="50"/>
    <n v="53"/>
    <s v="4006-2025 "/>
    <m/>
  </r>
  <r>
    <n v="180"/>
    <d v="2025-09-26T00:00:00"/>
    <n v="2025"/>
    <x v="0"/>
    <s v="Pueblo Nuevo Viñas"/>
    <s v="Pueblo Nuevo Viñas"/>
    <s v="STUARDO DÁVILA MONTENEGRO"/>
    <s v="Representante Municipal"/>
    <s v="1650 49545 0602"/>
    <s v="365-2025"/>
    <s v="Cupones Canjeables Por Kit De Techo Minimo"/>
    <n v="2024"/>
    <s v="Vulnerabilidad"/>
    <s v="Cupón Techo Mínimo"/>
    <n v="175"/>
    <n v="1635"/>
    <n v="286125"/>
    <s v="045-0-2024"/>
    <m/>
    <x v="1"/>
    <n v="175"/>
    <n v="0"/>
    <n v="175"/>
    <s v="1762-2025"/>
    <m/>
  </r>
  <r>
    <n v="181"/>
    <d v="2025-09-26T00:00:00"/>
    <n v="2025"/>
    <x v="0"/>
    <s v="Santa Cruz el Naranjo"/>
    <s v="Santa Cruz el Naranjo"/>
    <s v="IVAN ANTONIO MORALES DEL CID"/>
    <s v="Alcalde Municipal"/>
    <s v="1944 27323 0116"/>
    <s v="366-2025"/>
    <s v="Kit de Panel Solar"/>
    <n v="2024"/>
    <s v="Vulnerabilidad"/>
    <s v="Panel Solar"/>
    <n v="119"/>
    <n v="405"/>
    <n v="48195"/>
    <s v="030-0-2024"/>
    <m/>
    <x v="1"/>
    <n v="119"/>
    <n v="0"/>
    <n v="119"/>
    <s v="1613-2025"/>
    <m/>
  </r>
  <r>
    <n v="182"/>
    <d v="2025-09-29T00:00:00"/>
    <n v="2025"/>
    <x v="12"/>
    <s v="Puerto Barrios"/>
    <s v="Puerto Barrios"/>
    <s v="VERÓNICA DEL CÁRMEN MENDOZA ARANA"/>
    <s v="Representante Municipal"/>
    <s v="1725 43444 0701"/>
    <s v="367-2025"/>
    <s v="Cupones Canjeables Por Kit De Techo Minimo"/>
    <n v="2024"/>
    <s v="Vulnerabilidad"/>
    <s v="Cupón Techo Mínimo"/>
    <n v="90"/>
    <n v="1635"/>
    <n v="147150"/>
    <s v="045-0-2024"/>
    <m/>
    <x v="1"/>
    <n v="90"/>
    <n v="0"/>
    <n v="90"/>
    <s v="3297-2025_x000a_3298-2025_x000a_3299-2025"/>
    <m/>
  </r>
  <r>
    <n v="183"/>
    <d v="2025-09-26T00:00:00"/>
    <n v="2025"/>
    <x v="2"/>
    <s v="Tamahú"/>
    <s v="Tamahú"/>
    <s v="CARLOS ENRIQUE ALEJANDRO CHITAY CAAL"/>
    <s v="Alcalde Municipal"/>
    <s v="1976 43817 1605"/>
    <s v="503-2025"/>
    <s v="Cupones De Filtros De Agua De 22 Litros"/>
    <n v="2024"/>
    <s v="Agua Potable"/>
    <s v="Cupón Ecofiltro"/>
    <n v="906"/>
    <n v="176.7"/>
    <n v="160090.19999999998"/>
    <s v="042-0-2024"/>
    <s v="MaM"/>
    <x v="2"/>
    <n v="906"/>
    <n v="0"/>
    <n v="906"/>
    <s v="3293-2025"/>
    <m/>
  </r>
  <r>
    <n v="184"/>
    <d v="2025-09-26T00:00:00"/>
    <n v="2025"/>
    <x v="2"/>
    <s v="Tamahú"/>
    <s v="Tamahú"/>
    <s v="CARLOS ENRIQUE ALEJANDRO CHITAY CAAL"/>
    <s v="Alcalde Municipal"/>
    <s v="1976 43817 1605"/>
    <s v="504-2025"/>
    <s v="Estufa Ahorradora de Leña"/>
    <n v="2024"/>
    <s v="Vulnerabilidad"/>
    <s v="Estufa"/>
    <n v="1000"/>
    <n v="1270"/>
    <n v="1270000"/>
    <s v="064-0-2024"/>
    <s v="MaM"/>
    <x v="2"/>
    <n v="5000"/>
    <n v="0"/>
    <n v="5000"/>
    <s v="3293-2025"/>
    <m/>
  </r>
  <r>
    <n v="185"/>
    <d v="2025-09-29T00:00:00"/>
    <n v="2025"/>
    <x v="10"/>
    <s v="San Francisco el Alto"/>
    <s v="Barrio Xolvé"/>
    <s v="EDWIN RODOLFO IXCOY GARCÍA"/>
    <s v="Coordinador del Consejo Comunitario de Desarrollo -COCODE-"/>
    <s v="2954 90594 0803"/>
    <s v="481-2025"/>
    <s v="Tubo Diametro 10 Plgs X 6 Mts"/>
    <n v="2024"/>
    <s v="Agua Potable"/>
    <s v="Tubería"/>
    <n v="77"/>
    <n v="619.77"/>
    <n v="47722.29"/>
    <s v="017-0-2024"/>
    <m/>
    <x v="0"/>
    <n v="7.7"/>
    <n v="0"/>
    <n v="7.7"/>
    <s v="3046-2025"/>
    <m/>
  </r>
  <r>
    <n v="186"/>
    <d v="2025-09-29T00:00:00"/>
    <n v="2025"/>
    <x v="2"/>
    <s v="Alta Verapaz"/>
    <s v="Dirección Departamental de Educación"/>
    <s v="ANIBAL ALFONZO JUÁREZ SIERRA"/>
    <s v="Director Ejecutivo IV"/>
    <s v="2512 70564 1614"/>
    <s v="482-2025"/>
    <s v="Organizador"/>
    <n v="2024"/>
    <s v="Mobiliario Escolar"/>
    <s v="Mobiliario Escolar"/>
    <n v="42"/>
    <n v="1900"/>
    <n v="79800"/>
    <s v="050-0-2024"/>
    <m/>
    <x v="0"/>
    <n v="420"/>
    <n v="0"/>
    <n v="420"/>
    <s v="DIPLAN-A-4731-2025"/>
    <m/>
  </r>
  <r>
    <n v="187"/>
    <d v="2025-09-29T00:00:00"/>
    <n v="2025"/>
    <x v="12"/>
    <s v="Los Amates"/>
    <s v="Los Amates"/>
    <s v="MIGUEL AUGUSTO JORDAN CANALES"/>
    <s v="Alcalde Municipal"/>
    <s v="1974 97314 1805"/>
    <s v="483-2025"/>
    <s v="Estación Total Topográfica"/>
    <n v="2024"/>
    <s v="Entidades"/>
    <s v="Estación Total"/>
    <n v="1"/>
    <n v="24900"/>
    <n v="24900"/>
    <s v="029-0-2024"/>
    <m/>
    <x v="0"/>
    <n v="1"/>
    <n v="0"/>
    <n v="1"/>
    <s v="3120-2025 T5"/>
    <m/>
  </r>
  <r>
    <n v="188"/>
    <d v="2025-09-30T00:00:00"/>
    <n v="2025"/>
    <x v="13"/>
    <s v="Santa Catarina Mita"/>
    <s v="Santa Catarina Mita"/>
    <s v="GERSON DANIEL GARCÍA CARRILLO"/>
    <s v="Alcalde Municipal"/>
    <s v="2372 23856 2203"/>
    <s v="505-2025"/>
    <s v="Arroz De 10 Kilos"/>
    <n v="2025"/>
    <s v="Alimentos"/>
    <s v="Arroz"/>
    <n v="1265"/>
    <n v="0"/>
    <n v="0"/>
    <s v="Donación China Taiwan"/>
    <m/>
    <x v="2"/>
    <n v="632.5"/>
    <n v="0"/>
    <n v="632.5"/>
    <s v="890-2025_x000a_891-2025_x000a_892-2025_x000a_893-2025_x000a_894-2025_x000a_895-2025_x000a_896-2025_x000a_897-2025"/>
    <m/>
  </r>
  <r>
    <n v="189"/>
    <d v="2025-09-30T00:00:00"/>
    <n v="2025"/>
    <x v="8"/>
    <s v="Esquipulas"/>
    <s v="Caserío la Brea, Aldea Atulapa"/>
    <s v="ABELINO DE JESÚS MARTÍNEZ PALMA"/>
    <s v="Alcalde Comunitario"/>
    <s v="1815 03107 2003"/>
    <s v="506-2025"/>
    <s v="Arroz De 10 Kilos"/>
    <n v="2025"/>
    <s v="Alimentos"/>
    <s v="Arroz"/>
    <n v="503"/>
    <n v="0"/>
    <n v="0"/>
    <s v="Donación China Taiwan"/>
    <m/>
    <x v="2"/>
    <n v="251.5"/>
    <n v="0"/>
    <n v="251.5"/>
    <s v="2840-2025"/>
    <m/>
  </r>
  <r>
    <n v="190"/>
    <d v="2025-09-30T00:00:00"/>
    <n v="2025"/>
    <x v="8"/>
    <s v="Esquipulas"/>
    <s v="Caserío el Palmar, Aldea Las Peñas"/>
    <s v="MAXIMINO PACHECO GUILLÉN"/>
    <s v="Alcalde Comunitario"/>
    <s v="1653 71552 2007"/>
    <s v="507-2025"/>
    <s v="Arroz De 10 Kilos"/>
    <n v="2025"/>
    <s v="Alimentos"/>
    <s v="Arroz"/>
    <n v="328"/>
    <n v="0"/>
    <n v="0"/>
    <s v="Donación China Taiwan"/>
    <m/>
    <x v="2"/>
    <n v="164"/>
    <n v="0"/>
    <n v="164"/>
    <s v="2765-2025"/>
    <m/>
  </r>
  <r>
    <n v="191"/>
    <d v="2025-09-30T00:00:00"/>
    <n v="2025"/>
    <x v="8"/>
    <s v="Esquipulas"/>
    <s v="Caserío Agua Zarca, Aldea Atulapa"/>
    <s v="MARÍA NOHEMI ARITA MARTINEZ"/>
    <s v="Alcalde Comunitario"/>
    <s v="1842 36037 2007"/>
    <s v="508-2025"/>
    <s v="Arroz De 10 Kilos"/>
    <n v="2025"/>
    <s v="Alimentos"/>
    <s v="Arroz"/>
    <n v="321"/>
    <n v="0"/>
    <n v="0"/>
    <s v="Donación China Taiwan"/>
    <m/>
    <x v="2"/>
    <n v="160.5"/>
    <n v="0"/>
    <n v="160.5"/>
    <s v="2764-2025"/>
    <m/>
  </r>
  <r>
    <n v="192"/>
    <d v="2025-09-30T00:00:00"/>
    <n v="2025"/>
    <x v="12"/>
    <s v="Los Amates"/>
    <s v="Los Amates"/>
    <s v="MIGUEL AUGUSTO JORDAN CANALES"/>
    <s v="Alcalde Municipal"/>
    <s v="1974 97314 1805"/>
    <s v="001-2025"/>
    <s v="Catre De Campaña"/>
    <n v="2023"/>
    <s v="Salud"/>
    <s v="Catres"/>
    <n v="40"/>
    <n v="580"/>
    <n v="23200"/>
    <s v="CD-068-2021"/>
    <m/>
    <x v="3"/>
    <n v="40"/>
    <n v="0"/>
    <n v="40"/>
    <s v="SM-131-2025 - referencia No. CM/MJ"/>
    <m/>
  </r>
  <r>
    <n v="193"/>
    <d v="2025-09-30T00:00:00"/>
    <n v="2025"/>
    <x v="12"/>
    <s v="Los Amates"/>
    <s v="Los Amates"/>
    <s v="MIGUEL AUGUSTO JORDAN CANALES"/>
    <s v="Alcalde Municipal"/>
    <s v="1974 97314 1805"/>
    <s v="368-2025"/>
    <s v="Capote De Hierro"/>
    <n v="2022"/>
    <s v="Vulnerabilidad"/>
    <s v="Capote de Hierro"/>
    <n v="3"/>
    <n v="50"/>
    <n v="150"/>
    <s v="E503714631"/>
    <m/>
    <x v="1"/>
    <n v="3"/>
    <n v="0"/>
    <n v="3"/>
    <s v="712-2025"/>
    <m/>
  </r>
  <r>
    <n v="194"/>
    <d v="2025-09-30T00:00:00"/>
    <n v="2025"/>
    <x v="12"/>
    <s v="Los Amates"/>
    <s v="Los Amates"/>
    <s v="MIGUEL AUGUSTO JORDAN CANALES"/>
    <s v="Alcalde Municipal"/>
    <s v="1974 97314 1805"/>
    <s v="368-2025"/>
    <s v="Puerta De Metal De 1.96*0.80 Mts"/>
    <n v="2022"/>
    <s v="Vulnerabilidad"/>
    <s v="Puerta de Metal"/>
    <n v="1"/>
    <n v="900"/>
    <n v="900"/>
    <s v="E503714631"/>
    <m/>
    <x v="1"/>
    <n v="1"/>
    <n v="0"/>
    <n v="1"/>
    <s v="712-2025"/>
    <m/>
  </r>
  <r>
    <n v="195"/>
    <d v="2025-09-30T00:00:00"/>
    <n v="2025"/>
    <x v="12"/>
    <s v="Los Amates"/>
    <s v="Los Amates"/>
    <s v="MIGUEL AUGUSTO JORDAN CANALES"/>
    <s v="Alcalde Municipal"/>
    <s v="1974 97314 1805"/>
    <s v="368-2025"/>
    <s v="Puerta De Metal De 1.96*1.00 Mts"/>
    <n v="2022"/>
    <s v="Vulnerabilidad"/>
    <s v="Puerta de Metal"/>
    <n v="2"/>
    <n v="900"/>
    <n v="1800"/>
    <s v="E503714631"/>
    <m/>
    <x v="1"/>
    <n v="2"/>
    <n v="0"/>
    <n v="2"/>
    <s v="712-2025"/>
    <m/>
  </r>
  <r>
    <n v="196"/>
    <d v="2025-09-30T00:00:00"/>
    <n v="2025"/>
    <x v="12"/>
    <s v="Los Amates"/>
    <s v="Los Amates"/>
    <s v="MIGUEL AUGUSTO JORDAN CANALES"/>
    <s v="Alcalde Municipal"/>
    <s v="1974 97314 1805"/>
    <s v="368-2025"/>
    <s v="Varilla Grado 40 3/8&quot;"/>
    <n v="2022"/>
    <s v="Vulnerabilidad"/>
    <s v="Varilla de Hierro"/>
    <n v="64"/>
    <n v="35"/>
    <n v="2240"/>
    <s v="E503714631"/>
    <m/>
    <x v="1"/>
    <n v="64"/>
    <n v="0"/>
    <n v="64"/>
    <s v="712-2025"/>
    <m/>
  </r>
  <r>
    <n v="197"/>
    <d v="2025-09-30T00:00:00"/>
    <n v="2025"/>
    <x v="12"/>
    <s v="Los Amates"/>
    <s v="Los Amates"/>
    <s v="MIGUEL AUGUSTO JORDAN CANALES"/>
    <s v="Alcalde Municipal"/>
    <s v="1974 97314 1805"/>
    <s v="368-2025"/>
    <s v="Varilla Grado 60 1/4&quot;"/>
    <n v="2022"/>
    <s v="Vulnerabilidad"/>
    <s v="Varilla de Hierro"/>
    <n v="3"/>
    <n v="19"/>
    <n v="57"/>
    <s v="E503714631"/>
    <m/>
    <x v="1"/>
    <n v="3"/>
    <n v="0"/>
    <n v="3"/>
    <s v="712-2025"/>
    <m/>
  </r>
  <r>
    <n v="198"/>
    <d v="2025-09-30T00:00:00"/>
    <n v="2025"/>
    <x v="12"/>
    <s v="Los Amates"/>
    <s v="Los Amates"/>
    <s v="MIGUEL AUGUSTO JORDAN CANALES"/>
    <s v="Alcalde Municipal"/>
    <s v="1974 97314 1805"/>
    <s v="368-2025"/>
    <s v="Varilla Grado 60 3/8&quot;"/>
    <n v="2022"/>
    <s v="Vulnerabilidad"/>
    <s v="Varilla de Hierro"/>
    <n v="10"/>
    <n v="35"/>
    <n v="350"/>
    <s v="E503714631"/>
    <m/>
    <x v="1"/>
    <n v="10"/>
    <n v="0"/>
    <n v="10"/>
    <s v="712-2025"/>
    <m/>
  </r>
  <r>
    <n v="199"/>
    <d v="2025-09-30T00:00:00"/>
    <n v="2025"/>
    <x v="12"/>
    <s v="Los Amates"/>
    <s v="Los Amates"/>
    <s v="MIGUEL AUGUSTO JORDAN CANALES"/>
    <s v="Alcalde Municipal"/>
    <s v="1974 97314 1805"/>
    <s v="368-2025"/>
    <s v="Ventana De Metal 1.0 Metros"/>
    <n v="2022"/>
    <s v="Vulnerabilidad"/>
    <s v="Ventana de Metal"/>
    <n v="3"/>
    <n v="700"/>
    <n v="2100"/>
    <s v="E503714631"/>
    <m/>
    <x v="1"/>
    <n v="3"/>
    <n v="0"/>
    <n v="3"/>
    <s v="712-2025"/>
    <m/>
  </r>
  <r>
    <n v="200"/>
    <d v="2025-09-29T00:00:00"/>
    <n v="2025"/>
    <x v="15"/>
    <s v="Palencia"/>
    <s v="Caserío Las Cofradías, Aldea Ansur"/>
    <s v="RODA DELIA CRUZ CANTE"/>
    <s v="Presidenta del Consejo Comunitario de Desarrollo -COCODE-"/>
    <s v="1889 79573 0105"/>
    <s v="494-2025"/>
    <s v="Tubo Diametro 1 1/2 Plgs X 6 Mts"/>
    <n v="2024"/>
    <s v="Agua Potable"/>
    <s v="Tubería"/>
    <n v="400"/>
    <n v="62.79"/>
    <n v="25116"/>
    <s v="018-0-2024"/>
    <n v="23443138"/>
    <x v="0"/>
    <n v="40"/>
    <n v="0"/>
    <n v="40"/>
    <s v="2724-2025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E394441-A768-4561-973F-80440E2318C1}" name="TablaDinámica6" cacheId="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PROGRAMA/DEPARTAMENTO">
  <location ref="A7:D54" firstHeaderRow="0" firstDataRow="1" firstDataCol="1"/>
  <pivotFields count="25">
    <pivotField showAll="0"/>
    <pivotField numFmtId="14" showAll="0"/>
    <pivotField numFmtId="1" showAll="0"/>
    <pivotField axis="axisRow" showAll="0">
      <items count="18">
        <item x="2"/>
        <item x="7"/>
        <item x="1"/>
        <item x="8"/>
        <item x="15"/>
        <item x="4"/>
        <item x="12"/>
        <item x="14"/>
        <item x="13"/>
        <item x="11"/>
        <item x="16"/>
        <item x="9"/>
        <item x="5"/>
        <item x="3"/>
        <item x="0"/>
        <item x="6"/>
        <item x="1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164" showAll="0"/>
    <pivotField numFmtId="168" showAll="0"/>
    <pivotField dataField="1" numFmtId="165" showAll="0"/>
    <pivotField showAll="0"/>
    <pivotField showAll="0"/>
    <pivotField axis="axisRow" showAll="0">
      <items count="5">
        <item x="2"/>
        <item x="3"/>
        <item x="0"/>
        <item x="1"/>
        <item t="default"/>
      </items>
    </pivotField>
    <pivotField numFmtId="164" showAll="0"/>
    <pivotField numFmtId="164" showAll="0"/>
    <pivotField dataField="1" numFmtId="164" showAll="0"/>
    <pivotField showAll="0"/>
    <pivotField showAll="0"/>
  </pivotFields>
  <rowFields count="2">
    <field x="19"/>
    <field x="3"/>
  </rowFields>
  <rowItems count="47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2"/>
    </i>
    <i r="1">
      <x v="14"/>
    </i>
    <i r="1">
      <x v="15"/>
    </i>
    <i r="1">
      <x v="16"/>
    </i>
    <i>
      <x v="1"/>
    </i>
    <i r="1">
      <x v="6"/>
    </i>
    <i>
      <x v="2"/>
    </i>
    <i r="1">
      <x/>
    </i>
    <i r="1">
      <x v="1"/>
    </i>
    <i r="1">
      <x v="2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3"/>
    </i>
    <i r="1">
      <x v="14"/>
    </i>
    <i r="1">
      <x v="15"/>
    </i>
    <i r="1">
      <x v="16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1"/>
    </i>
    <i r="1">
      <x v="14"/>
    </i>
    <i r="1">
      <x v="15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CANTIDAD DOTADA" fld="14" baseField="19" baseItem="0" numFmtId="164"/>
    <dataField name="BENEFICIARIOS" fld="22" baseField="19" baseItem="0" numFmtId="164"/>
    <dataField name="MONTO Q" fld="16" baseField="19" baseItem="0" numFmtId="165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33A05-EDF1-4673-8071-106740F277B9}">
  <sheetPr>
    <pageSetUpPr fitToPage="1"/>
  </sheetPr>
  <dimension ref="A1:D54"/>
  <sheetViews>
    <sheetView showGridLines="0" tabSelected="1" topLeftCell="A50" workbookViewId="0">
      <selection activeCell="A8" sqref="A8"/>
    </sheetView>
  </sheetViews>
  <sheetFormatPr baseColWidth="10" defaultRowHeight="15" x14ac:dyDescent="0.25"/>
  <cols>
    <col min="1" max="1" width="53" customWidth="1"/>
    <col min="2" max="2" width="27.5703125" bestFit="1" customWidth="1"/>
    <col min="3" max="3" width="29.5703125" bestFit="1" customWidth="1"/>
    <col min="4" max="4" width="23.28515625" bestFit="1" customWidth="1"/>
  </cols>
  <sheetData>
    <row r="1" spans="1:4" ht="18.75" x14ac:dyDescent="0.25">
      <c r="A1" s="37" t="s">
        <v>697</v>
      </c>
      <c r="B1" s="37"/>
      <c r="C1" s="37"/>
      <c r="D1" s="37"/>
    </row>
    <row r="2" spans="1:4" ht="18.75" x14ac:dyDescent="0.25">
      <c r="A2" s="37" t="s">
        <v>698</v>
      </c>
      <c r="B2" s="37"/>
      <c r="C2" s="37"/>
      <c r="D2" s="37"/>
    </row>
    <row r="3" spans="1:4" ht="18.75" x14ac:dyDescent="0.25">
      <c r="A3" s="37" t="s">
        <v>699</v>
      </c>
      <c r="B3" s="37"/>
      <c r="C3" s="37"/>
      <c r="D3" s="37"/>
    </row>
    <row r="4" spans="1:4" ht="18.75" x14ac:dyDescent="0.25">
      <c r="A4" s="37" t="s">
        <v>700</v>
      </c>
      <c r="B4" s="37"/>
      <c r="C4" s="37"/>
      <c r="D4" s="37"/>
    </row>
    <row r="5" spans="1:4" ht="18.75" x14ac:dyDescent="0.25">
      <c r="A5" s="37" t="s">
        <v>701</v>
      </c>
      <c r="B5" s="37"/>
      <c r="C5" s="37"/>
      <c r="D5" s="37"/>
    </row>
    <row r="7" spans="1:4" x14ac:dyDescent="0.25">
      <c r="A7" s="1" t="s">
        <v>703</v>
      </c>
      <c r="B7" t="s">
        <v>208</v>
      </c>
      <c r="C7" t="s">
        <v>209</v>
      </c>
      <c r="D7" t="s">
        <v>210</v>
      </c>
    </row>
    <row r="8" spans="1:4" x14ac:dyDescent="0.25">
      <c r="A8" s="2" t="s">
        <v>6</v>
      </c>
      <c r="B8" s="34">
        <v>23205</v>
      </c>
      <c r="C8" s="34">
        <v>28690</v>
      </c>
      <c r="D8" s="36">
        <v>4651487.3</v>
      </c>
    </row>
    <row r="9" spans="1:4" x14ac:dyDescent="0.25">
      <c r="A9" s="3" t="s">
        <v>3</v>
      </c>
      <c r="B9" s="34">
        <v>6228</v>
      </c>
      <c r="C9" s="34">
        <v>13897</v>
      </c>
      <c r="D9" s="36">
        <v>2937470.2</v>
      </c>
    </row>
    <row r="10" spans="1:4" x14ac:dyDescent="0.25">
      <c r="A10" s="3" t="s">
        <v>50</v>
      </c>
      <c r="B10" s="34">
        <v>810</v>
      </c>
      <c r="C10" s="34">
        <v>460</v>
      </c>
      <c r="D10" s="36">
        <v>27280</v>
      </c>
    </row>
    <row r="11" spans="1:4" x14ac:dyDescent="0.25">
      <c r="A11" s="3" t="s">
        <v>2</v>
      </c>
      <c r="B11" s="34">
        <v>500</v>
      </c>
      <c r="C11" s="34">
        <v>250</v>
      </c>
      <c r="D11" s="36">
        <v>0</v>
      </c>
    </row>
    <row r="12" spans="1:4" x14ac:dyDescent="0.25">
      <c r="A12" s="3" t="s">
        <v>31</v>
      </c>
      <c r="B12" s="34">
        <v>1152</v>
      </c>
      <c r="C12" s="34">
        <v>576</v>
      </c>
      <c r="D12" s="36">
        <v>0</v>
      </c>
    </row>
    <row r="13" spans="1:4" x14ac:dyDescent="0.25">
      <c r="A13" s="3" t="s">
        <v>8</v>
      </c>
      <c r="B13" s="34">
        <v>467</v>
      </c>
      <c r="C13" s="34">
        <v>233.5</v>
      </c>
      <c r="D13" s="36">
        <v>0</v>
      </c>
    </row>
    <row r="14" spans="1:4" x14ac:dyDescent="0.25">
      <c r="A14" s="3" t="s">
        <v>5</v>
      </c>
      <c r="B14" s="34">
        <v>742</v>
      </c>
      <c r="C14" s="34">
        <v>371</v>
      </c>
      <c r="D14" s="36">
        <v>0</v>
      </c>
    </row>
    <row r="15" spans="1:4" x14ac:dyDescent="0.25">
      <c r="A15" s="3" t="s">
        <v>23</v>
      </c>
      <c r="B15" s="34">
        <v>2523</v>
      </c>
      <c r="C15" s="34">
        <v>1261.5</v>
      </c>
      <c r="D15" s="36">
        <v>0</v>
      </c>
    </row>
    <row r="16" spans="1:4" x14ac:dyDescent="0.25">
      <c r="A16" s="3" t="s">
        <v>9</v>
      </c>
      <c r="B16" s="34">
        <v>1788</v>
      </c>
      <c r="C16" s="34">
        <v>941</v>
      </c>
      <c r="D16" s="36">
        <v>23312</v>
      </c>
    </row>
    <row r="17" spans="1:4" x14ac:dyDescent="0.25">
      <c r="A17" s="3" t="s">
        <v>30</v>
      </c>
      <c r="B17" s="34">
        <v>4360</v>
      </c>
      <c r="C17" s="34">
        <v>5123</v>
      </c>
      <c r="D17" s="36">
        <v>1077138</v>
      </c>
    </row>
    <row r="18" spans="1:4" x14ac:dyDescent="0.25">
      <c r="A18" s="3" t="s">
        <v>25</v>
      </c>
      <c r="B18" s="34">
        <v>300</v>
      </c>
      <c r="C18" s="34">
        <v>300</v>
      </c>
      <c r="D18" s="36">
        <v>53010</v>
      </c>
    </row>
    <row r="19" spans="1:4" x14ac:dyDescent="0.25">
      <c r="A19" s="3" t="s">
        <v>28</v>
      </c>
      <c r="B19" s="34">
        <v>2460</v>
      </c>
      <c r="C19" s="34">
        <v>2830</v>
      </c>
      <c r="D19" s="36">
        <v>91600</v>
      </c>
    </row>
    <row r="20" spans="1:4" x14ac:dyDescent="0.25">
      <c r="A20" s="3" t="s">
        <v>10</v>
      </c>
      <c r="B20" s="34">
        <v>675</v>
      </c>
      <c r="C20" s="34">
        <v>1847</v>
      </c>
      <c r="D20" s="36">
        <v>441677.1</v>
      </c>
    </row>
    <row r="21" spans="1:4" x14ac:dyDescent="0.25">
      <c r="A21" s="3" t="s">
        <v>27</v>
      </c>
      <c r="B21" s="34">
        <v>1200</v>
      </c>
      <c r="C21" s="34">
        <v>600</v>
      </c>
      <c r="D21" s="36">
        <v>0</v>
      </c>
    </row>
    <row r="22" spans="1:4" x14ac:dyDescent="0.25">
      <c r="A22" s="2" t="s">
        <v>316</v>
      </c>
      <c r="B22" s="34">
        <v>40</v>
      </c>
      <c r="C22" s="34">
        <v>40</v>
      </c>
      <c r="D22" s="36">
        <v>23200</v>
      </c>
    </row>
    <row r="23" spans="1:4" x14ac:dyDescent="0.25">
      <c r="A23" s="3" t="s">
        <v>18</v>
      </c>
      <c r="B23" s="34">
        <v>40</v>
      </c>
      <c r="C23" s="34">
        <v>40</v>
      </c>
      <c r="D23" s="36">
        <v>23200</v>
      </c>
    </row>
    <row r="24" spans="1:4" x14ac:dyDescent="0.25">
      <c r="A24" s="2" t="s">
        <v>0</v>
      </c>
      <c r="B24" s="34">
        <v>240569</v>
      </c>
      <c r="C24" s="34">
        <v>21378.433333333334</v>
      </c>
      <c r="D24" s="36">
        <v>6011433.1200000001</v>
      </c>
    </row>
    <row r="25" spans="1:4" x14ac:dyDescent="0.25">
      <c r="A25" s="3" t="s">
        <v>3</v>
      </c>
      <c r="B25" s="34">
        <v>845</v>
      </c>
      <c r="C25" s="34">
        <v>3081</v>
      </c>
      <c r="D25" s="36">
        <v>555911.91999999993</v>
      </c>
    </row>
    <row r="26" spans="1:4" x14ac:dyDescent="0.25">
      <c r="A26" s="3" t="s">
        <v>50</v>
      </c>
      <c r="B26" s="34">
        <v>289</v>
      </c>
      <c r="C26" s="34">
        <v>1445</v>
      </c>
      <c r="D26" s="36">
        <v>227876.5</v>
      </c>
    </row>
    <row r="27" spans="1:4" x14ac:dyDescent="0.25">
      <c r="A27" s="3" t="s">
        <v>2</v>
      </c>
      <c r="B27" s="34">
        <v>301</v>
      </c>
      <c r="C27" s="34">
        <v>382.9</v>
      </c>
      <c r="D27" s="36">
        <v>71150.91</v>
      </c>
    </row>
    <row r="28" spans="1:4" x14ac:dyDescent="0.25">
      <c r="A28" s="3" t="s">
        <v>8</v>
      </c>
      <c r="B28" s="34">
        <v>400</v>
      </c>
      <c r="C28" s="34">
        <v>40</v>
      </c>
      <c r="D28" s="36">
        <v>25116</v>
      </c>
    </row>
    <row r="29" spans="1:4" x14ac:dyDescent="0.25">
      <c r="A29" s="3" t="s">
        <v>5</v>
      </c>
      <c r="B29" s="34">
        <v>1531</v>
      </c>
      <c r="C29" s="34">
        <v>3689</v>
      </c>
      <c r="D29" s="36">
        <v>864400</v>
      </c>
    </row>
    <row r="30" spans="1:4" x14ac:dyDescent="0.25">
      <c r="A30" s="3" t="s">
        <v>18</v>
      </c>
      <c r="B30" s="34">
        <v>176</v>
      </c>
      <c r="C30" s="34">
        <v>18.5</v>
      </c>
      <c r="D30" s="36">
        <v>41525</v>
      </c>
    </row>
    <row r="31" spans="1:4" x14ac:dyDescent="0.25">
      <c r="A31" s="3" t="s">
        <v>23</v>
      </c>
      <c r="B31" s="34">
        <v>100</v>
      </c>
      <c r="C31" s="34">
        <v>500</v>
      </c>
      <c r="D31" s="36">
        <v>78850</v>
      </c>
    </row>
    <row r="32" spans="1:4" x14ac:dyDescent="0.25">
      <c r="A32" s="3" t="s">
        <v>9</v>
      </c>
      <c r="B32" s="34">
        <v>1747</v>
      </c>
      <c r="C32" s="34">
        <v>6487</v>
      </c>
      <c r="D32" s="36">
        <v>2008885</v>
      </c>
    </row>
    <row r="33" spans="1:4" x14ac:dyDescent="0.25">
      <c r="A33" s="3" t="s">
        <v>30</v>
      </c>
      <c r="B33" s="34">
        <v>109</v>
      </c>
      <c r="C33" s="34">
        <v>545</v>
      </c>
      <c r="D33" s="36">
        <v>85946.5</v>
      </c>
    </row>
    <row r="34" spans="1:4" x14ac:dyDescent="0.25">
      <c r="A34" s="3" t="s">
        <v>20</v>
      </c>
      <c r="B34" s="34">
        <v>150</v>
      </c>
      <c r="C34" s="34">
        <v>15</v>
      </c>
      <c r="D34" s="36">
        <v>9418.5</v>
      </c>
    </row>
    <row r="35" spans="1:4" x14ac:dyDescent="0.25">
      <c r="A35" s="3" t="s">
        <v>29</v>
      </c>
      <c r="B35" s="34">
        <v>56</v>
      </c>
      <c r="C35" s="34">
        <v>560</v>
      </c>
      <c r="D35" s="36">
        <v>106400</v>
      </c>
    </row>
    <row r="36" spans="1:4" x14ac:dyDescent="0.25">
      <c r="A36" s="3" t="s">
        <v>21</v>
      </c>
      <c r="B36" s="34">
        <v>1</v>
      </c>
      <c r="C36" s="34">
        <v>1</v>
      </c>
      <c r="D36" s="36">
        <v>24900</v>
      </c>
    </row>
    <row r="37" spans="1:4" x14ac:dyDescent="0.25">
      <c r="A37" s="3" t="s">
        <v>28</v>
      </c>
      <c r="B37" s="34">
        <v>1865</v>
      </c>
      <c r="C37" s="34">
        <v>3509</v>
      </c>
      <c r="D37" s="36">
        <v>679306.5</v>
      </c>
    </row>
    <row r="38" spans="1:4" x14ac:dyDescent="0.25">
      <c r="A38" s="3" t="s">
        <v>10</v>
      </c>
      <c r="B38" s="34">
        <v>232922</v>
      </c>
      <c r="C38" s="34">
        <v>1097.3333333333335</v>
      </c>
      <c r="D38" s="36">
        <v>1184024</v>
      </c>
    </row>
    <row r="39" spans="1:4" x14ac:dyDescent="0.25">
      <c r="A39" s="3" t="s">
        <v>27</v>
      </c>
      <c r="B39" s="34">
        <v>77</v>
      </c>
      <c r="C39" s="34">
        <v>7.7</v>
      </c>
      <c r="D39" s="36">
        <v>47722.29</v>
      </c>
    </row>
    <row r="40" spans="1:4" x14ac:dyDescent="0.25">
      <c r="A40" s="2" t="s">
        <v>1</v>
      </c>
      <c r="B40" s="34">
        <v>8790</v>
      </c>
      <c r="C40" s="34">
        <v>8790</v>
      </c>
      <c r="D40" s="36">
        <v>18913382</v>
      </c>
    </row>
    <row r="41" spans="1:4" x14ac:dyDescent="0.25">
      <c r="A41" s="3" t="s">
        <v>3</v>
      </c>
      <c r="B41" s="34">
        <v>824</v>
      </c>
      <c r="C41" s="34">
        <v>824</v>
      </c>
      <c r="D41" s="36">
        <v>1039740</v>
      </c>
    </row>
    <row r="42" spans="1:4" x14ac:dyDescent="0.25">
      <c r="A42" s="3" t="s">
        <v>50</v>
      </c>
      <c r="B42" s="34">
        <v>251</v>
      </c>
      <c r="C42" s="34">
        <v>251</v>
      </c>
      <c r="D42" s="36">
        <v>410385</v>
      </c>
    </row>
    <row r="43" spans="1:4" x14ac:dyDescent="0.25">
      <c r="A43" s="3" t="s">
        <v>2</v>
      </c>
      <c r="B43" s="34">
        <v>50</v>
      </c>
      <c r="C43" s="34">
        <v>50</v>
      </c>
      <c r="D43" s="36">
        <v>81750</v>
      </c>
    </row>
    <row r="44" spans="1:4" x14ac:dyDescent="0.25">
      <c r="A44" s="3" t="s">
        <v>31</v>
      </c>
      <c r="B44" s="34">
        <v>2249</v>
      </c>
      <c r="C44" s="34">
        <v>2249</v>
      </c>
      <c r="D44" s="36">
        <v>5730452</v>
      </c>
    </row>
    <row r="45" spans="1:4" x14ac:dyDescent="0.25">
      <c r="A45" s="3" t="s">
        <v>8</v>
      </c>
      <c r="B45" s="34">
        <v>60</v>
      </c>
      <c r="C45" s="34">
        <v>60</v>
      </c>
      <c r="D45" s="36">
        <v>98100</v>
      </c>
    </row>
    <row r="46" spans="1:4" x14ac:dyDescent="0.25">
      <c r="A46" s="3" t="s">
        <v>5</v>
      </c>
      <c r="B46" s="34">
        <v>2484</v>
      </c>
      <c r="C46" s="34">
        <v>2484</v>
      </c>
      <c r="D46" s="36">
        <v>6329232</v>
      </c>
    </row>
    <row r="47" spans="1:4" x14ac:dyDescent="0.25">
      <c r="A47" s="3" t="s">
        <v>18</v>
      </c>
      <c r="B47" s="34">
        <v>464</v>
      </c>
      <c r="C47" s="34">
        <v>464</v>
      </c>
      <c r="D47" s="36">
        <v>613327</v>
      </c>
    </row>
    <row r="48" spans="1:4" x14ac:dyDescent="0.25">
      <c r="A48" s="3" t="s">
        <v>23</v>
      </c>
      <c r="B48" s="34">
        <v>100</v>
      </c>
      <c r="C48" s="34">
        <v>100</v>
      </c>
      <c r="D48" s="36">
        <v>163500</v>
      </c>
    </row>
    <row r="49" spans="1:4" x14ac:dyDescent="0.25">
      <c r="A49" s="3" t="s">
        <v>9</v>
      </c>
      <c r="B49" s="34">
        <v>140</v>
      </c>
      <c r="C49" s="34">
        <v>140</v>
      </c>
      <c r="D49" s="36">
        <v>228900</v>
      </c>
    </row>
    <row r="50" spans="1:4" x14ac:dyDescent="0.25">
      <c r="A50" s="3" t="s">
        <v>30</v>
      </c>
      <c r="B50" s="34">
        <v>109</v>
      </c>
      <c r="C50" s="34">
        <v>109</v>
      </c>
      <c r="D50" s="36">
        <v>44145</v>
      </c>
    </row>
    <row r="51" spans="1:4" x14ac:dyDescent="0.25">
      <c r="A51" s="3" t="s">
        <v>29</v>
      </c>
      <c r="B51" s="34">
        <v>790</v>
      </c>
      <c r="C51" s="34">
        <v>790</v>
      </c>
      <c r="D51" s="36">
        <v>2012920</v>
      </c>
    </row>
    <row r="52" spans="1:4" x14ac:dyDescent="0.25">
      <c r="A52" s="3" t="s">
        <v>28</v>
      </c>
      <c r="B52" s="34">
        <v>947</v>
      </c>
      <c r="C52" s="34">
        <v>947</v>
      </c>
      <c r="D52" s="36">
        <v>1340475</v>
      </c>
    </row>
    <row r="53" spans="1:4" x14ac:dyDescent="0.25">
      <c r="A53" s="3" t="s">
        <v>10</v>
      </c>
      <c r="B53" s="34">
        <v>322</v>
      </c>
      <c r="C53" s="34">
        <v>322</v>
      </c>
      <c r="D53" s="36">
        <v>820456</v>
      </c>
    </row>
    <row r="54" spans="1:4" x14ac:dyDescent="0.25">
      <c r="A54" s="2" t="s">
        <v>17</v>
      </c>
      <c r="B54" s="34">
        <v>272604</v>
      </c>
      <c r="C54" s="34">
        <v>58898.433333333334</v>
      </c>
      <c r="D54" s="36">
        <v>29599502.419999998</v>
      </c>
    </row>
  </sheetData>
  <mergeCells count="5">
    <mergeCell ref="A1:D1"/>
    <mergeCell ref="A2:D2"/>
    <mergeCell ref="A3:D3"/>
    <mergeCell ref="A4:D4"/>
    <mergeCell ref="A5:D5"/>
  </mergeCells>
  <pageMargins left="0.7" right="0.7" top="0.75" bottom="0.75" header="0.3" footer="0.3"/>
  <pageSetup scale="67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A89CC-46C1-4228-8C8B-97F3FD537973}">
  <sheetPr>
    <tabColor theme="1"/>
    <outlinePr summaryBelow="0" summaryRight="0"/>
    <pageSetUpPr fitToPage="1"/>
  </sheetPr>
  <dimension ref="A1:T207"/>
  <sheetViews>
    <sheetView showGridLines="0" view="pageBreakPreview" zoomScale="60" zoomScaleNormal="80" workbookViewId="0">
      <pane ySplit="7" topLeftCell="A8" activePane="bottomLeft" state="frozen"/>
      <selection activeCell="F10" sqref="F10"/>
      <selection pane="bottomLeft" activeCell="G16" sqref="G16"/>
    </sheetView>
  </sheetViews>
  <sheetFormatPr baseColWidth="10" defaultColWidth="11.42578125" defaultRowHeight="17.25" outlineLevelCol="1" x14ac:dyDescent="0.25"/>
  <cols>
    <col min="1" max="1" width="1.28515625" style="24" bestFit="1" customWidth="1"/>
    <col min="2" max="2" width="10.28515625" style="4" bestFit="1" customWidth="1"/>
    <col min="3" max="3" width="17.28515625" style="9" bestFit="1" customWidth="1"/>
    <col min="4" max="4" width="19.85546875" style="9" customWidth="1"/>
    <col min="5" max="5" width="26.85546875" style="9" bestFit="1" customWidth="1"/>
    <col min="6" max="6" width="40.28515625" style="4" customWidth="1"/>
    <col min="7" max="7" width="37.85546875" style="4" customWidth="1"/>
    <col min="8" max="8" width="38.42578125" style="4" customWidth="1"/>
    <col min="9" max="9" width="19.28515625" style="4" customWidth="1"/>
    <col min="10" max="10" width="20.7109375" style="4" customWidth="1"/>
    <col min="11" max="11" width="27.42578125" style="4" customWidth="1"/>
    <col min="12" max="12" width="28.5703125" style="4" customWidth="1"/>
    <col min="13" max="13" width="18.5703125" style="8" customWidth="1" outlineLevel="1"/>
    <col min="14" max="14" width="17.28515625" style="8" customWidth="1" outlineLevel="1" collapsed="1"/>
    <col min="15" max="15" width="16.85546875" style="7" customWidth="1" outlineLevel="1"/>
    <col min="16" max="16" width="22.42578125" style="6" customWidth="1" outlineLevel="1"/>
    <col min="17" max="17" width="19.140625" style="5" customWidth="1" outlineLevel="1"/>
    <col min="18" max="18" width="23.7109375" style="4" customWidth="1" outlineLevel="1"/>
    <col min="19" max="19" width="11.42578125" style="4" outlineLevel="1"/>
    <col min="20" max="20" width="11.42578125" style="23" outlineLevel="1"/>
    <col min="21" max="16384" width="11.42578125" style="24"/>
  </cols>
  <sheetData>
    <row r="1" spans="1:20" ht="21.75" customHeight="1" x14ac:dyDescent="0.25">
      <c r="D1" s="38" t="s">
        <v>697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24"/>
      <c r="T1" s="24"/>
    </row>
    <row r="2" spans="1:20" ht="21.75" customHeight="1" x14ac:dyDescent="0.25">
      <c r="C2" s="22"/>
      <c r="D2" s="39" t="s">
        <v>698</v>
      </c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24"/>
      <c r="T2" s="24"/>
    </row>
    <row r="3" spans="1:20" ht="21.75" customHeight="1" x14ac:dyDescent="0.25">
      <c r="C3" s="22"/>
      <c r="D3" s="39" t="s">
        <v>699</v>
      </c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24"/>
      <c r="T3" s="24"/>
    </row>
    <row r="4" spans="1:20" ht="21.75" customHeight="1" x14ac:dyDescent="0.25">
      <c r="C4" s="21"/>
      <c r="D4" s="38" t="s">
        <v>700</v>
      </c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24"/>
      <c r="T4" s="24"/>
    </row>
    <row r="5" spans="1:20" ht="21.75" customHeight="1" x14ac:dyDescent="0.25">
      <c r="C5" s="15"/>
      <c r="D5" s="38" t="s">
        <v>702</v>
      </c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24"/>
      <c r="T5" s="24"/>
    </row>
    <row r="6" spans="1:20" ht="16.5" customHeight="1" x14ac:dyDescent="0.25">
      <c r="B6" s="40"/>
      <c r="C6" s="40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24"/>
      <c r="T6" s="24"/>
    </row>
    <row r="7" spans="1:20" s="15" customFormat="1" ht="45.75" customHeight="1" x14ac:dyDescent="0.25">
      <c r="B7" s="17" t="s">
        <v>43</v>
      </c>
      <c r="C7" s="20" t="s">
        <v>42</v>
      </c>
      <c r="D7" s="20" t="s">
        <v>49</v>
      </c>
      <c r="E7" s="17" t="s">
        <v>16</v>
      </c>
      <c r="F7" s="17" t="s">
        <v>15</v>
      </c>
      <c r="G7" s="17" t="s">
        <v>14</v>
      </c>
      <c r="H7" s="17" t="s">
        <v>41</v>
      </c>
      <c r="I7" s="17" t="s">
        <v>13</v>
      </c>
      <c r="J7" s="17" t="s">
        <v>40</v>
      </c>
      <c r="K7" s="17" t="s">
        <v>39</v>
      </c>
      <c r="L7" s="17" t="s">
        <v>38</v>
      </c>
      <c r="M7" s="17" t="s">
        <v>37</v>
      </c>
      <c r="N7" s="16" t="s">
        <v>36</v>
      </c>
      <c r="O7" s="19" t="s">
        <v>35</v>
      </c>
      <c r="P7" s="18" t="s">
        <v>34</v>
      </c>
      <c r="Q7" s="17" t="s">
        <v>33</v>
      </c>
      <c r="R7" s="17" t="s">
        <v>12</v>
      </c>
      <c r="S7" s="16" t="s">
        <v>48</v>
      </c>
      <c r="T7" s="16" t="s">
        <v>47</v>
      </c>
    </row>
    <row r="8" spans="1:20" s="28" customFormat="1" ht="34.5" customHeight="1" x14ac:dyDescent="0.25">
      <c r="B8" s="14">
        <v>1</v>
      </c>
      <c r="C8" s="13">
        <v>45901</v>
      </c>
      <c r="D8" s="25">
        <v>2025</v>
      </c>
      <c r="E8" s="26" t="s">
        <v>28</v>
      </c>
      <c r="F8" s="26" t="s">
        <v>237</v>
      </c>
      <c r="G8" s="26" t="s">
        <v>237</v>
      </c>
      <c r="H8" s="26" t="s">
        <v>361</v>
      </c>
      <c r="I8" s="26" t="s">
        <v>4</v>
      </c>
      <c r="J8" s="26" t="s">
        <v>241</v>
      </c>
      <c r="K8" s="26" t="s">
        <v>167</v>
      </c>
      <c r="L8" s="26" t="s">
        <v>110</v>
      </c>
      <c r="M8" s="26" t="s">
        <v>46</v>
      </c>
      <c r="N8" s="10">
        <v>100</v>
      </c>
      <c r="O8" s="12">
        <v>1125</v>
      </c>
      <c r="P8" s="11">
        <f t="shared" ref="P8:P39" si="0">+N8*O8</f>
        <v>112500</v>
      </c>
      <c r="Q8" s="26" t="s">
        <v>109</v>
      </c>
      <c r="R8" s="26" t="s">
        <v>0</v>
      </c>
      <c r="S8" s="10">
        <f>N8*5</f>
        <v>500</v>
      </c>
      <c r="T8" s="10">
        <v>0</v>
      </c>
    </row>
    <row r="9" spans="1:20" s="28" customFormat="1" ht="34.5" customHeight="1" x14ac:dyDescent="0.25">
      <c r="B9" s="14">
        <f>+B8+1</f>
        <v>2</v>
      </c>
      <c r="C9" s="13">
        <v>45901</v>
      </c>
      <c r="D9" s="25">
        <v>2025</v>
      </c>
      <c r="E9" s="26" t="s">
        <v>28</v>
      </c>
      <c r="F9" s="26" t="s">
        <v>236</v>
      </c>
      <c r="G9" s="26" t="s">
        <v>696</v>
      </c>
      <c r="H9" s="26" t="s">
        <v>695</v>
      </c>
      <c r="I9" s="26" t="s">
        <v>22</v>
      </c>
      <c r="J9" s="26" t="s">
        <v>694</v>
      </c>
      <c r="K9" s="26" t="s">
        <v>166</v>
      </c>
      <c r="L9" s="26" t="s">
        <v>110</v>
      </c>
      <c r="M9" s="26" t="s">
        <v>46</v>
      </c>
      <c r="N9" s="10">
        <v>50</v>
      </c>
      <c r="O9" s="12">
        <v>1125</v>
      </c>
      <c r="P9" s="11">
        <f t="shared" si="0"/>
        <v>56250</v>
      </c>
      <c r="Q9" s="26" t="s">
        <v>109</v>
      </c>
      <c r="R9" s="26" t="s">
        <v>0</v>
      </c>
      <c r="S9" s="10">
        <f>N9*5</f>
        <v>250</v>
      </c>
      <c r="T9" s="10">
        <v>0</v>
      </c>
    </row>
    <row r="10" spans="1:20" s="28" customFormat="1" ht="34.5" customHeight="1" x14ac:dyDescent="0.25">
      <c r="B10" s="14">
        <f t="shared" ref="B10:B73" si="1">+B9+1</f>
        <v>3</v>
      </c>
      <c r="C10" s="13">
        <v>45901</v>
      </c>
      <c r="D10" s="25">
        <v>2025</v>
      </c>
      <c r="E10" s="26" t="s">
        <v>28</v>
      </c>
      <c r="F10" s="26" t="s">
        <v>236</v>
      </c>
      <c r="G10" s="26" t="s">
        <v>693</v>
      </c>
      <c r="H10" s="26" t="s">
        <v>692</v>
      </c>
      <c r="I10" s="26" t="s">
        <v>22</v>
      </c>
      <c r="J10" s="26" t="s">
        <v>691</v>
      </c>
      <c r="K10" s="26" t="s">
        <v>164</v>
      </c>
      <c r="L10" s="26" t="s">
        <v>124</v>
      </c>
      <c r="M10" s="26" t="s">
        <v>87</v>
      </c>
      <c r="N10" s="31">
        <v>50</v>
      </c>
      <c r="O10" s="33">
        <v>111.36</v>
      </c>
      <c r="P10" s="32">
        <f t="shared" si="0"/>
        <v>5568</v>
      </c>
      <c r="Q10" s="26" t="s">
        <v>120</v>
      </c>
      <c r="R10" s="26" t="s">
        <v>0</v>
      </c>
      <c r="S10" s="31">
        <f>N10</f>
        <v>50</v>
      </c>
      <c r="T10" s="31">
        <v>0</v>
      </c>
    </row>
    <row r="11" spans="1:20" ht="34.5" x14ac:dyDescent="0.25">
      <c r="B11" s="14">
        <f t="shared" si="1"/>
        <v>4</v>
      </c>
      <c r="C11" s="13">
        <v>45901</v>
      </c>
      <c r="D11" s="25">
        <v>2025</v>
      </c>
      <c r="E11" s="26" t="s">
        <v>28</v>
      </c>
      <c r="F11" s="26" t="s">
        <v>236</v>
      </c>
      <c r="G11" s="26" t="s">
        <v>693</v>
      </c>
      <c r="H11" s="26" t="s">
        <v>692</v>
      </c>
      <c r="I11" s="26" t="s">
        <v>22</v>
      </c>
      <c r="J11" s="26" t="s">
        <v>691</v>
      </c>
      <c r="K11" s="26" t="s">
        <v>164</v>
      </c>
      <c r="L11" s="26" t="s">
        <v>165</v>
      </c>
      <c r="M11" s="26" t="s">
        <v>87</v>
      </c>
      <c r="N11" s="31">
        <v>50</v>
      </c>
      <c r="O11" s="33">
        <v>135.19</v>
      </c>
      <c r="P11" s="32">
        <f t="shared" si="0"/>
        <v>6759.5</v>
      </c>
      <c r="Q11" s="26" t="s">
        <v>120</v>
      </c>
      <c r="R11" s="26" t="s">
        <v>0</v>
      </c>
      <c r="S11" s="31">
        <f>N11</f>
        <v>50</v>
      </c>
      <c r="T11" s="31">
        <v>0</v>
      </c>
    </row>
    <row r="12" spans="1:20" ht="34.5" x14ac:dyDescent="0.25">
      <c r="B12" s="14">
        <f t="shared" si="1"/>
        <v>5</v>
      </c>
      <c r="C12" s="13">
        <v>45901</v>
      </c>
      <c r="D12" s="25">
        <v>2025</v>
      </c>
      <c r="E12" s="26" t="s">
        <v>28</v>
      </c>
      <c r="F12" s="26" t="s">
        <v>236</v>
      </c>
      <c r="G12" s="26" t="s">
        <v>693</v>
      </c>
      <c r="H12" s="26" t="s">
        <v>692</v>
      </c>
      <c r="I12" s="26" t="s">
        <v>22</v>
      </c>
      <c r="J12" s="26" t="s">
        <v>691</v>
      </c>
      <c r="K12" s="26" t="s">
        <v>164</v>
      </c>
      <c r="L12" s="26" t="s">
        <v>123</v>
      </c>
      <c r="M12" s="26" t="s">
        <v>87</v>
      </c>
      <c r="N12" s="31">
        <v>50</v>
      </c>
      <c r="O12" s="33">
        <v>41.03</v>
      </c>
      <c r="P12" s="32">
        <f t="shared" si="0"/>
        <v>2051.5</v>
      </c>
      <c r="Q12" s="26" t="s">
        <v>120</v>
      </c>
      <c r="R12" s="26" t="s">
        <v>0</v>
      </c>
      <c r="S12" s="31">
        <f>N12</f>
        <v>50</v>
      </c>
      <c r="T12" s="31">
        <v>0</v>
      </c>
    </row>
    <row r="13" spans="1:20" ht="34.5" x14ac:dyDescent="0.25">
      <c r="B13" s="14">
        <f t="shared" si="1"/>
        <v>6</v>
      </c>
      <c r="C13" s="13">
        <v>45901</v>
      </c>
      <c r="D13" s="25">
        <v>2025</v>
      </c>
      <c r="E13" s="26" t="s">
        <v>28</v>
      </c>
      <c r="F13" s="26" t="s">
        <v>236</v>
      </c>
      <c r="G13" s="26" t="s">
        <v>693</v>
      </c>
      <c r="H13" s="26" t="s">
        <v>692</v>
      </c>
      <c r="I13" s="26" t="s">
        <v>22</v>
      </c>
      <c r="J13" s="26" t="s">
        <v>691</v>
      </c>
      <c r="K13" s="26" t="s">
        <v>164</v>
      </c>
      <c r="L13" s="26" t="s">
        <v>122</v>
      </c>
      <c r="M13" s="26" t="s">
        <v>87</v>
      </c>
      <c r="N13" s="31">
        <v>50</v>
      </c>
      <c r="O13" s="33">
        <v>64.72</v>
      </c>
      <c r="P13" s="32">
        <f t="shared" si="0"/>
        <v>3236</v>
      </c>
      <c r="Q13" s="26" t="s">
        <v>120</v>
      </c>
      <c r="R13" s="26" t="s">
        <v>0</v>
      </c>
      <c r="S13" s="31">
        <f>N13</f>
        <v>50</v>
      </c>
      <c r="T13" s="31">
        <v>0</v>
      </c>
    </row>
    <row r="14" spans="1:20" ht="34.5" x14ac:dyDescent="0.25">
      <c r="B14" s="14">
        <f t="shared" si="1"/>
        <v>7</v>
      </c>
      <c r="C14" s="13">
        <v>45901</v>
      </c>
      <c r="D14" s="25">
        <v>2025</v>
      </c>
      <c r="E14" s="26" t="s">
        <v>28</v>
      </c>
      <c r="F14" s="26" t="s">
        <v>236</v>
      </c>
      <c r="G14" s="26" t="s">
        <v>693</v>
      </c>
      <c r="H14" s="26" t="s">
        <v>692</v>
      </c>
      <c r="I14" s="26" t="s">
        <v>22</v>
      </c>
      <c r="J14" s="26" t="s">
        <v>691</v>
      </c>
      <c r="K14" s="26" t="s">
        <v>164</v>
      </c>
      <c r="L14" s="26" t="s">
        <v>157</v>
      </c>
      <c r="M14" s="26" t="s">
        <v>87</v>
      </c>
      <c r="N14" s="31">
        <v>50</v>
      </c>
      <c r="O14" s="33">
        <v>67.540000000000006</v>
      </c>
      <c r="P14" s="32">
        <f t="shared" si="0"/>
        <v>3377.0000000000005</v>
      </c>
      <c r="Q14" s="26" t="s">
        <v>120</v>
      </c>
      <c r="R14" s="26" t="s">
        <v>0</v>
      </c>
      <c r="S14" s="31">
        <f>N14</f>
        <v>50</v>
      </c>
      <c r="T14" s="31">
        <v>0</v>
      </c>
    </row>
    <row r="15" spans="1:20" ht="34.5" customHeight="1" x14ac:dyDescent="0.25">
      <c r="A15" s="4"/>
      <c r="B15" s="14">
        <f t="shared" si="1"/>
        <v>8</v>
      </c>
      <c r="C15" s="13">
        <v>45902</v>
      </c>
      <c r="D15" s="25">
        <v>2025</v>
      </c>
      <c r="E15" s="26" t="s">
        <v>2</v>
      </c>
      <c r="F15" s="26" t="s">
        <v>91</v>
      </c>
      <c r="G15" s="26" t="s">
        <v>690</v>
      </c>
      <c r="H15" s="26" t="s">
        <v>689</v>
      </c>
      <c r="I15" s="26" t="s">
        <v>32</v>
      </c>
      <c r="J15" s="26" t="s">
        <v>688</v>
      </c>
      <c r="K15" s="26" t="s">
        <v>163</v>
      </c>
      <c r="L15" s="26" t="s">
        <v>108</v>
      </c>
      <c r="M15" s="26" t="s">
        <v>7</v>
      </c>
      <c r="N15" s="10">
        <v>229</v>
      </c>
      <c r="O15" s="12">
        <v>62.79</v>
      </c>
      <c r="P15" s="11">
        <f t="shared" si="0"/>
        <v>14378.91</v>
      </c>
      <c r="Q15" s="26" t="s">
        <v>75</v>
      </c>
      <c r="R15" s="26" t="s">
        <v>0</v>
      </c>
      <c r="S15" s="10">
        <f>+N15/10</f>
        <v>22.9</v>
      </c>
      <c r="T15" s="10">
        <v>0</v>
      </c>
    </row>
    <row r="16" spans="1:20" ht="34.5" customHeight="1" x14ac:dyDescent="0.25">
      <c r="B16" s="14">
        <f t="shared" si="1"/>
        <v>9</v>
      </c>
      <c r="C16" s="13">
        <v>45901</v>
      </c>
      <c r="D16" s="25">
        <v>2025</v>
      </c>
      <c r="E16" s="26" t="s">
        <v>28</v>
      </c>
      <c r="F16" s="26" t="s">
        <v>237</v>
      </c>
      <c r="G16" s="26" t="s">
        <v>237</v>
      </c>
      <c r="H16" s="26" t="s">
        <v>361</v>
      </c>
      <c r="I16" s="26" t="s">
        <v>4</v>
      </c>
      <c r="J16" s="26" t="s">
        <v>687</v>
      </c>
      <c r="K16" s="26" t="s">
        <v>686</v>
      </c>
      <c r="L16" s="26" t="s">
        <v>103</v>
      </c>
      <c r="M16" s="26" t="s">
        <v>102</v>
      </c>
      <c r="N16" s="10">
        <v>50</v>
      </c>
      <c r="O16" s="12">
        <v>1635</v>
      </c>
      <c r="P16" s="11">
        <f t="shared" si="0"/>
        <v>81750</v>
      </c>
      <c r="Q16" s="26" t="s">
        <v>101</v>
      </c>
      <c r="R16" s="26" t="s">
        <v>1</v>
      </c>
      <c r="S16" s="10">
        <f>N16</f>
        <v>50</v>
      </c>
      <c r="T16" s="10">
        <v>0</v>
      </c>
    </row>
    <row r="17" spans="2:20" ht="34.5" customHeight="1" x14ac:dyDescent="0.25">
      <c r="B17" s="14">
        <f t="shared" si="1"/>
        <v>10</v>
      </c>
      <c r="C17" s="13">
        <v>45901</v>
      </c>
      <c r="D17" s="25">
        <v>2025</v>
      </c>
      <c r="E17" s="26" t="s">
        <v>2</v>
      </c>
      <c r="F17" s="26" t="s">
        <v>94</v>
      </c>
      <c r="G17" s="26" t="s">
        <v>685</v>
      </c>
      <c r="H17" s="26" t="s">
        <v>684</v>
      </c>
      <c r="I17" s="26" t="s">
        <v>683</v>
      </c>
      <c r="J17" s="26" t="s">
        <v>682</v>
      </c>
      <c r="K17" s="26" t="s">
        <v>681</v>
      </c>
      <c r="L17" s="26" t="s">
        <v>103</v>
      </c>
      <c r="M17" s="26" t="s">
        <v>102</v>
      </c>
      <c r="N17" s="10">
        <v>50</v>
      </c>
      <c r="O17" s="12">
        <v>1635</v>
      </c>
      <c r="P17" s="11">
        <f t="shared" si="0"/>
        <v>81750</v>
      </c>
      <c r="Q17" s="26" t="s">
        <v>101</v>
      </c>
      <c r="R17" s="26" t="s">
        <v>1</v>
      </c>
      <c r="S17" s="10">
        <f>N17</f>
        <v>50</v>
      </c>
      <c r="T17" s="10">
        <v>0</v>
      </c>
    </row>
    <row r="18" spans="2:20" s="27" customFormat="1" ht="86.25" x14ac:dyDescent="0.25">
      <c r="B18" s="14">
        <f t="shared" si="1"/>
        <v>11</v>
      </c>
      <c r="C18" s="13">
        <v>45904</v>
      </c>
      <c r="D18" s="25">
        <v>2025</v>
      </c>
      <c r="E18" s="26" t="s">
        <v>3</v>
      </c>
      <c r="F18" s="26" t="s">
        <v>66</v>
      </c>
      <c r="G18" s="26" t="s">
        <v>69</v>
      </c>
      <c r="H18" s="26" t="s">
        <v>680</v>
      </c>
      <c r="I18" s="26" t="s">
        <v>56</v>
      </c>
      <c r="J18" s="26" t="s">
        <v>263</v>
      </c>
      <c r="K18" s="26" t="s">
        <v>517</v>
      </c>
      <c r="L18" s="26" t="s">
        <v>74</v>
      </c>
      <c r="M18" s="26" t="s">
        <v>11</v>
      </c>
      <c r="N18" s="31">
        <v>38</v>
      </c>
      <c r="O18" s="33">
        <v>0</v>
      </c>
      <c r="P18" s="32">
        <f t="shared" si="0"/>
        <v>0</v>
      </c>
      <c r="Q18" s="26" t="s">
        <v>149</v>
      </c>
      <c r="R18" s="26" t="s">
        <v>6</v>
      </c>
      <c r="S18" s="31">
        <f>N18/2</f>
        <v>19</v>
      </c>
      <c r="T18" s="31">
        <v>0</v>
      </c>
    </row>
    <row r="19" spans="2:20" s="27" customFormat="1" ht="86.25" x14ac:dyDescent="0.25">
      <c r="B19" s="14">
        <f t="shared" si="1"/>
        <v>12</v>
      </c>
      <c r="C19" s="13">
        <v>45904</v>
      </c>
      <c r="D19" s="25">
        <v>2025</v>
      </c>
      <c r="E19" s="26" t="s">
        <v>3</v>
      </c>
      <c r="F19" s="26" t="s">
        <v>66</v>
      </c>
      <c r="G19" s="26" t="s">
        <v>679</v>
      </c>
      <c r="H19" s="26" t="s">
        <v>678</v>
      </c>
      <c r="I19" s="26" t="s">
        <v>56</v>
      </c>
      <c r="J19" s="26" t="s">
        <v>262</v>
      </c>
      <c r="K19" s="26" t="s">
        <v>515</v>
      </c>
      <c r="L19" s="26" t="s">
        <v>74</v>
      </c>
      <c r="M19" s="26" t="s">
        <v>11</v>
      </c>
      <c r="N19" s="31">
        <v>115</v>
      </c>
      <c r="O19" s="33">
        <v>0</v>
      </c>
      <c r="P19" s="32">
        <f t="shared" si="0"/>
        <v>0</v>
      </c>
      <c r="Q19" s="26" t="s">
        <v>149</v>
      </c>
      <c r="R19" s="26" t="s">
        <v>6</v>
      </c>
      <c r="S19" s="31">
        <f>N19/2</f>
        <v>57.5</v>
      </c>
      <c r="T19" s="31">
        <v>0</v>
      </c>
    </row>
    <row r="20" spans="2:20" s="27" customFormat="1" ht="86.25" x14ac:dyDescent="0.25">
      <c r="B20" s="14">
        <f t="shared" si="1"/>
        <v>13</v>
      </c>
      <c r="C20" s="13">
        <v>45904</v>
      </c>
      <c r="D20" s="25">
        <v>2025</v>
      </c>
      <c r="E20" s="26" t="s">
        <v>3</v>
      </c>
      <c r="F20" s="26" t="s">
        <v>66</v>
      </c>
      <c r="G20" s="26" t="s">
        <v>677</v>
      </c>
      <c r="H20" s="26" t="s">
        <v>676</v>
      </c>
      <c r="I20" s="26" t="s">
        <v>56</v>
      </c>
      <c r="J20" s="26" t="s">
        <v>264</v>
      </c>
      <c r="K20" s="26" t="s">
        <v>512</v>
      </c>
      <c r="L20" s="26" t="s">
        <v>74</v>
      </c>
      <c r="M20" s="26" t="s">
        <v>11</v>
      </c>
      <c r="N20" s="31">
        <v>44</v>
      </c>
      <c r="O20" s="33">
        <v>0</v>
      </c>
      <c r="P20" s="32">
        <f t="shared" si="0"/>
        <v>0</v>
      </c>
      <c r="Q20" s="26" t="s">
        <v>149</v>
      </c>
      <c r="R20" s="26" t="s">
        <v>6</v>
      </c>
      <c r="S20" s="31">
        <f>N20/2</f>
        <v>22</v>
      </c>
      <c r="T20" s="31">
        <v>0</v>
      </c>
    </row>
    <row r="21" spans="2:20" s="27" customFormat="1" ht="86.25" x14ac:dyDescent="0.25">
      <c r="B21" s="14">
        <f t="shared" si="1"/>
        <v>14</v>
      </c>
      <c r="C21" s="13">
        <v>45904</v>
      </c>
      <c r="D21" s="25">
        <v>2025</v>
      </c>
      <c r="E21" s="26" t="s">
        <v>3</v>
      </c>
      <c r="F21" s="26" t="s">
        <v>66</v>
      </c>
      <c r="G21" s="26" t="s">
        <v>675</v>
      </c>
      <c r="H21" s="26" t="s">
        <v>674</v>
      </c>
      <c r="I21" s="26" t="s">
        <v>56</v>
      </c>
      <c r="J21" s="26" t="s">
        <v>265</v>
      </c>
      <c r="K21" s="26" t="s">
        <v>508</v>
      </c>
      <c r="L21" s="26" t="s">
        <v>74</v>
      </c>
      <c r="M21" s="26" t="s">
        <v>11</v>
      </c>
      <c r="N21" s="31">
        <v>59</v>
      </c>
      <c r="O21" s="33">
        <v>0</v>
      </c>
      <c r="P21" s="32">
        <f t="shared" si="0"/>
        <v>0</v>
      </c>
      <c r="Q21" s="26" t="s">
        <v>149</v>
      </c>
      <c r="R21" s="26" t="s">
        <v>6</v>
      </c>
      <c r="S21" s="31">
        <f>N21/2</f>
        <v>29.5</v>
      </c>
      <c r="T21" s="31">
        <v>0</v>
      </c>
    </row>
    <row r="22" spans="2:20" s="4" customFormat="1" ht="34.5" customHeight="1" x14ac:dyDescent="0.25">
      <c r="B22" s="14">
        <f t="shared" si="1"/>
        <v>15</v>
      </c>
      <c r="C22" s="13">
        <v>45904</v>
      </c>
      <c r="D22" s="25">
        <v>2025</v>
      </c>
      <c r="E22" s="26" t="s">
        <v>3</v>
      </c>
      <c r="F22" s="26" t="s">
        <v>211</v>
      </c>
      <c r="G22" s="26" t="s">
        <v>211</v>
      </c>
      <c r="H22" s="26" t="s">
        <v>642</v>
      </c>
      <c r="I22" s="26" t="s">
        <v>4</v>
      </c>
      <c r="J22" s="26" t="s">
        <v>641</v>
      </c>
      <c r="K22" s="26" t="s">
        <v>507</v>
      </c>
      <c r="L22" s="26" t="s">
        <v>89</v>
      </c>
      <c r="M22" s="26" t="s">
        <v>87</v>
      </c>
      <c r="N22" s="10">
        <v>100</v>
      </c>
      <c r="O22" s="12">
        <v>248</v>
      </c>
      <c r="P22" s="11">
        <f t="shared" si="0"/>
        <v>24800</v>
      </c>
      <c r="Q22" s="26" t="s">
        <v>88</v>
      </c>
      <c r="R22" s="26" t="s">
        <v>6</v>
      </c>
      <c r="S22" s="10">
        <f>N22</f>
        <v>100</v>
      </c>
      <c r="T22" s="10">
        <v>0</v>
      </c>
    </row>
    <row r="23" spans="2:20" s="4" customFormat="1" ht="34.5" customHeight="1" x14ac:dyDescent="0.25">
      <c r="B23" s="14">
        <f t="shared" si="1"/>
        <v>16</v>
      </c>
      <c r="C23" s="13">
        <v>45904</v>
      </c>
      <c r="D23" s="25">
        <v>2025</v>
      </c>
      <c r="E23" s="26" t="s">
        <v>3</v>
      </c>
      <c r="F23" s="26" t="s">
        <v>211</v>
      </c>
      <c r="G23" s="26" t="s">
        <v>211</v>
      </c>
      <c r="H23" s="26" t="s">
        <v>642</v>
      </c>
      <c r="I23" s="26" t="s">
        <v>4</v>
      </c>
      <c r="J23" s="26" t="s">
        <v>641</v>
      </c>
      <c r="K23" s="26" t="s">
        <v>507</v>
      </c>
      <c r="L23" s="26" t="s">
        <v>130</v>
      </c>
      <c r="M23" s="26" t="s">
        <v>105</v>
      </c>
      <c r="N23" s="10">
        <v>100</v>
      </c>
      <c r="O23" s="12">
        <v>210</v>
      </c>
      <c r="P23" s="11">
        <f t="shared" si="0"/>
        <v>21000</v>
      </c>
      <c r="Q23" s="26" t="s">
        <v>119</v>
      </c>
      <c r="R23" s="26" t="s">
        <v>6</v>
      </c>
      <c r="S23" s="10">
        <f>+N23*8</f>
        <v>800</v>
      </c>
      <c r="T23" s="10">
        <v>0</v>
      </c>
    </row>
    <row r="24" spans="2:20" s="27" customFormat="1" ht="86.25" x14ac:dyDescent="0.25">
      <c r="B24" s="14">
        <f t="shared" si="1"/>
        <v>17</v>
      </c>
      <c r="C24" s="13">
        <v>45904</v>
      </c>
      <c r="D24" s="25">
        <v>2025</v>
      </c>
      <c r="E24" s="26" t="s">
        <v>3</v>
      </c>
      <c r="F24" s="26" t="s">
        <v>66</v>
      </c>
      <c r="G24" s="26" t="s">
        <v>673</v>
      </c>
      <c r="H24" s="26" t="s">
        <v>672</v>
      </c>
      <c r="I24" s="26" t="s">
        <v>56</v>
      </c>
      <c r="J24" s="26" t="s">
        <v>266</v>
      </c>
      <c r="K24" s="26" t="s">
        <v>503</v>
      </c>
      <c r="L24" s="26" t="s">
        <v>74</v>
      </c>
      <c r="M24" s="26" t="s">
        <v>11</v>
      </c>
      <c r="N24" s="31">
        <v>33</v>
      </c>
      <c r="O24" s="33">
        <v>0</v>
      </c>
      <c r="P24" s="32">
        <f t="shared" si="0"/>
        <v>0</v>
      </c>
      <c r="Q24" s="26" t="s">
        <v>149</v>
      </c>
      <c r="R24" s="26" t="s">
        <v>6</v>
      </c>
      <c r="S24" s="31">
        <f t="shared" ref="S24:S32" si="2">N24/2</f>
        <v>16.5</v>
      </c>
      <c r="T24" s="31">
        <v>0</v>
      </c>
    </row>
    <row r="25" spans="2:20" s="27" customFormat="1" ht="86.25" x14ac:dyDescent="0.25">
      <c r="B25" s="14">
        <f t="shared" si="1"/>
        <v>18</v>
      </c>
      <c r="C25" s="13">
        <v>45904</v>
      </c>
      <c r="D25" s="25">
        <v>2025</v>
      </c>
      <c r="E25" s="26" t="s">
        <v>3</v>
      </c>
      <c r="F25" s="26" t="s">
        <v>66</v>
      </c>
      <c r="G25" s="26" t="s">
        <v>68</v>
      </c>
      <c r="H25" s="26" t="s">
        <v>671</v>
      </c>
      <c r="I25" s="26" t="s">
        <v>56</v>
      </c>
      <c r="J25" s="26" t="s">
        <v>670</v>
      </c>
      <c r="K25" s="26" t="s">
        <v>474</v>
      </c>
      <c r="L25" s="26" t="s">
        <v>74</v>
      </c>
      <c r="M25" s="26" t="s">
        <v>11</v>
      </c>
      <c r="N25" s="31">
        <v>54</v>
      </c>
      <c r="O25" s="33">
        <v>0</v>
      </c>
      <c r="P25" s="32">
        <f t="shared" si="0"/>
        <v>0</v>
      </c>
      <c r="Q25" s="26" t="s">
        <v>149</v>
      </c>
      <c r="R25" s="26" t="s">
        <v>6</v>
      </c>
      <c r="S25" s="31">
        <f t="shared" si="2"/>
        <v>27</v>
      </c>
      <c r="T25" s="31">
        <v>0</v>
      </c>
    </row>
    <row r="26" spans="2:20" s="27" customFormat="1" ht="86.25" x14ac:dyDescent="0.25">
      <c r="B26" s="14">
        <f t="shared" si="1"/>
        <v>19</v>
      </c>
      <c r="C26" s="13">
        <v>45904</v>
      </c>
      <c r="D26" s="25">
        <v>2025</v>
      </c>
      <c r="E26" s="26" t="s">
        <v>3</v>
      </c>
      <c r="F26" s="26" t="s">
        <v>66</v>
      </c>
      <c r="G26" s="26" t="s">
        <v>67</v>
      </c>
      <c r="H26" s="26" t="s">
        <v>669</v>
      </c>
      <c r="I26" s="26" t="s">
        <v>56</v>
      </c>
      <c r="J26" s="26" t="s">
        <v>267</v>
      </c>
      <c r="K26" s="26" t="s">
        <v>473</v>
      </c>
      <c r="L26" s="26" t="s">
        <v>74</v>
      </c>
      <c r="M26" s="26" t="s">
        <v>11</v>
      </c>
      <c r="N26" s="31">
        <v>67</v>
      </c>
      <c r="O26" s="33">
        <v>0</v>
      </c>
      <c r="P26" s="32">
        <f t="shared" si="0"/>
        <v>0</v>
      </c>
      <c r="Q26" s="26" t="s">
        <v>149</v>
      </c>
      <c r="R26" s="26" t="s">
        <v>6</v>
      </c>
      <c r="S26" s="31">
        <f t="shared" si="2"/>
        <v>33.5</v>
      </c>
      <c r="T26" s="31">
        <v>0</v>
      </c>
    </row>
    <row r="27" spans="2:20" s="27" customFormat="1" ht="86.25" x14ac:dyDescent="0.25">
      <c r="B27" s="14">
        <f t="shared" si="1"/>
        <v>20</v>
      </c>
      <c r="C27" s="13">
        <v>45904</v>
      </c>
      <c r="D27" s="25">
        <v>2025</v>
      </c>
      <c r="E27" s="26" t="s">
        <v>3</v>
      </c>
      <c r="F27" s="26" t="s">
        <v>66</v>
      </c>
      <c r="G27" s="26" t="s">
        <v>668</v>
      </c>
      <c r="H27" s="26" t="s">
        <v>667</v>
      </c>
      <c r="I27" s="26" t="s">
        <v>56</v>
      </c>
      <c r="J27" s="26" t="s">
        <v>261</v>
      </c>
      <c r="K27" s="26" t="s">
        <v>471</v>
      </c>
      <c r="L27" s="26" t="s">
        <v>74</v>
      </c>
      <c r="M27" s="26" t="s">
        <v>11</v>
      </c>
      <c r="N27" s="31">
        <v>43</v>
      </c>
      <c r="O27" s="33">
        <v>0</v>
      </c>
      <c r="P27" s="32">
        <f t="shared" si="0"/>
        <v>0</v>
      </c>
      <c r="Q27" s="26" t="s">
        <v>149</v>
      </c>
      <c r="R27" s="26" t="s">
        <v>6</v>
      </c>
      <c r="S27" s="31">
        <f t="shared" si="2"/>
        <v>21.5</v>
      </c>
      <c r="T27" s="31">
        <v>0</v>
      </c>
    </row>
    <row r="28" spans="2:20" s="27" customFormat="1" ht="86.25" x14ac:dyDescent="0.25">
      <c r="B28" s="14">
        <f t="shared" si="1"/>
        <v>21</v>
      </c>
      <c r="C28" s="13">
        <v>45904</v>
      </c>
      <c r="D28" s="25">
        <v>2025</v>
      </c>
      <c r="E28" s="26" t="s">
        <v>3</v>
      </c>
      <c r="F28" s="26" t="s">
        <v>66</v>
      </c>
      <c r="G28" s="26" t="s">
        <v>666</v>
      </c>
      <c r="H28" s="26" t="s">
        <v>665</v>
      </c>
      <c r="I28" s="26" t="s">
        <v>56</v>
      </c>
      <c r="J28" s="26" t="s">
        <v>664</v>
      </c>
      <c r="K28" s="26" t="s">
        <v>470</v>
      </c>
      <c r="L28" s="26" t="s">
        <v>74</v>
      </c>
      <c r="M28" s="26" t="s">
        <v>11</v>
      </c>
      <c r="N28" s="31">
        <v>30</v>
      </c>
      <c r="O28" s="33">
        <v>0</v>
      </c>
      <c r="P28" s="32">
        <f t="shared" si="0"/>
        <v>0</v>
      </c>
      <c r="Q28" s="26" t="s">
        <v>149</v>
      </c>
      <c r="R28" s="26" t="s">
        <v>6</v>
      </c>
      <c r="S28" s="31">
        <f t="shared" si="2"/>
        <v>15</v>
      </c>
      <c r="T28" s="31">
        <v>0</v>
      </c>
    </row>
    <row r="29" spans="2:20" s="27" customFormat="1" ht="86.25" x14ac:dyDescent="0.25">
      <c r="B29" s="14">
        <f t="shared" si="1"/>
        <v>22</v>
      </c>
      <c r="C29" s="13">
        <v>45904</v>
      </c>
      <c r="D29" s="25">
        <v>2025</v>
      </c>
      <c r="E29" s="26" t="s">
        <v>3</v>
      </c>
      <c r="F29" s="26" t="s">
        <v>66</v>
      </c>
      <c r="G29" s="26" t="s">
        <v>70</v>
      </c>
      <c r="H29" s="26" t="s">
        <v>663</v>
      </c>
      <c r="I29" s="26" t="s">
        <v>56</v>
      </c>
      <c r="J29" s="26" t="s">
        <v>260</v>
      </c>
      <c r="K29" s="26" t="s">
        <v>469</v>
      </c>
      <c r="L29" s="26" t="s">
        <v>74</v>
      </c>
      <c r="M29" s="26" t="s">
        <v>11</v>
      </c>
      <c r="N29" s="31">
        <v>167</v>
      </c>
      <c r="O29" s="33">
        <v>0</v>
      </c>
      <c r="P29" s="32">
        <f t="shared" si="0"/>
        <v>0</v>
      </c>
      <c r="Q29" s="26" t="s">
        <v>149</v>
      </c>
      <c r="R29" s="26" t="s">
        <v>6</v>
      </c>
      <c r="S29" s="31">
        <f t="shared" si="2"/>
        <v>83.5</v>
      </c>
      <c r="T29" s="31">
        <v>0</v>
      </c>
    </row>
    <row r="30" spans="2:20" s="27" customFormat="1" ht="86.25" x14ac:dyDescent="0.25">
      <c r="B30" s="14">
        <f t="shared" si="1"/>
        <v>23</v>
      </c>
      <c r="C30" s="13">
        <v>45904</v>
      </c>
      <c r="D30" s="25">
        <v>2025</v>
      </c>
      <c r="E30" s="26" t="s">
        <v>3</v>
      </c>
      <c r="F30" s="26" t="s">
        <v>66</v>
      </c>
      <c r="G30" s="26" t="s">
        <v>71</v>
      </c>
      <c r="H30" s="26" t="s">
        <v>662</v>
      </c>
      <c r="I30" s="26" t="s">
        <v>56</v>
      </c>
      <c r="J30" s="26" t="s">
        <v>259</v>
      </c>
      <c r="K30" s="26" t="s">
        <v>468</v>
      </c>
      <c r="L30" s="26" t="s">
        <v>74</v>
      </c>
      <c r="M30" s="26" t="s">
        <v>11</v>
      </c>
      <c r="N30" s="31">
        <v>37</v>
      </c>
      <c r="O30" s="33">
        <v>0</v>
      </c>
      <c r="P30" s="32">
        <f t="shared" si="0"/>
        <v>0</v>
      </c>
      <c r="Q30" s="26" t="s">
        <v>149</v>
      </c>
      <c r="R30" s="26" t="s">
        <v>6</v>
      </c>
      <c r="S30" s="31">
        <f t="shared" si="2"/>
        <v>18.5</v>
      </c>
      <c r="T30" s="31">
        <v>0</v>
      </c>
    </row>
    <row r="31" spans="2:20" s="27" customFormat="1" ht="86.25" x14ac:dyDescent="0.25">
      <c r="B31" s="14">
        <f t="shared" si="1"/>
        <v>24</v>
      </c>
      <c r="C31" s="13">
        <v>45904</v>
      </c>
      <c r="D31" s="25">
        <v>2025</v>
      </c>
      <c r="E31" s="26" t="s">
        <v>3</v>
      </c>
      <c r="F31" s="26" t="s">
        <v>66</v>
      </c>
      <c r="G31" s="26" t="s">
        <v>661</v>
      </c>
      <c r="H31" s="26" t="s">
        <v>660</v>
      </c>
      <c r="I31" s="26" t="s">
        <v>56</v>
      </c>
      <c r="J31" s="26" t="s">
        <v>258</v>
      </c>
      <c r="K31" s="26" t="s">
        <v>467</v>
      </c>
      <c r="L31" s="26" t="s">
        <v>74</v>
      </c>
      <c r="M31" s="26" t="s">
        <v>11</v>
      </c>
      <c r="N31" s="31">
        <v>106</v>
      </c>
      <c r="O31" s="33">
        <v>0</v>
      </c>
      <c r="P31" s="32">
        <f t="shared" si="0"/>
        <v>0</v>
      </c>
      <c r="Q31" s="26" t="s">
        <v>149</v>
      </c>
      <c r="R31" s="26" t="s">
        <v>6</v>
      </c>
      <c r="S31" s="31">
        <f t="shared" si="2"/>
        <v>53</v>
      </c>
      <c r="T31" s="31">
        <v>0</v>
      </c>
    </row>
    <row r="32" spans="2:20" s="27" customFormat="1" ht="86.25" x14ac:dyDescent="0.25">
      <c r="B32" s="14">
        <f t="shared" si="1"/>
        <v>25</v>
      </c>
      <c r="C32" s="13">
        <v>45904</v>
      </c>
      <c r="D32" s="25">
        <v>2025</v>
      </c>
      <c r="E32" s="26" t="s">
        <v>3</v>
      </c>
      <c r="F32" s="26" t="s">
        <v>66</v>
      </c>
      <c r="G32" s="26" t="s">
        <v>659</v>
      </c>
      <c r="H32" s="26" t="s">
        <v>658</v>
      </c>
      <c r="I32" s="26" t="s">
        <v>56</v>
      </c>
      <c r="J32" s="26" t="s">
        <v>257</v>
      </c>
      <c r="K32" s="26" t="s">
        <v>464</v>
      </c>
      <c r="L32" s="26" t="s">
        <v>74</v>
      </c>
      <c r="M32" s="26" t="s">
        <v>11</v>
      </c>
      <c r="N32" s="31">
        <v>246</v>
      </c>
      <c r="O32" s="33">
        <v>0</v>
      </c>
      <c r="P32" s="32">
        <f t="shared" si="0"/>
        <v>0</v>
      </c>
      <c r="Q32" s="26" t="s">
        <v>149</v>
      </c>
      <c r="R32" s="26" t="s">
        <v>6</v>
      </c>
      <c r="S32" s="31">
        <f t="shared" si="2"/>
        <v>123</v>
      </c>
      <c r="T32" s="31">
        <v>0</v>
      </c>
    </row>
    <row r="33" spans="1:20" ht="34.5" customHeight="1" x14ac:dyDescent="0.25">
      <c r="B33" s="14">
        <f t="shared" si="1"/>
        <v>26</v>
      </c>
      <c r="C33" s="13">
        <v>45903</v>
      </c>
      <c r="D33" s="25">
        <v>2025</v>
      </c>
      <c r="E33" s="26" t="s">
        <v>21</v>
      </c>
      <c r="F33" s="26" t="s">
        <v>55</v>
      </c>
      <c r="G33" s="26" t="s">
        <v>55</v>
      </c>
      <c r="H33" s="26" t="s">
        <v>657</v>
      </c>
      <c r="I33" s="26" t="s">
        <v>4</v>
      </c>
      <c r="J33" s="26" t="s">
        <v>230</v>
      </c>
      <c r="K33" s="26" t="s">
        <v>162</v>
      </c>
      <c r="L33" s="26" t="s">
        <v>107</v>
      </c>
      <c r="M33" s="26" t="s">
        <v>63</v>
      </c>
      <c r="N33" s="10">
        <v>1</v>
      </c>
      <c r="O33" s="12">
        <v>24900</v>
      </c>
      <c r="P33" s="11">
        <f t="shared" si="0"/>
        <v>24900</v>
      </c>
      <c r="Q33" s="26" t="s">
        <v>106</v>
      </c>
      <c r="R33" s="26" t="s">
        <v>0</v>
      </c>
      <c r="S33" s="10">
        <v>1</v>
      </c>
      <c r="T33" s="10">
        <v>0</v>
      </c>
    </row>
    <row r="34" spans="1:20" s="28" customFormat="1" ht="34.5" customHeight="1" x14ac:dyDescent="0.25">
      <c r="B34" s="14">
        <f t="shared" si="1"/>
        <v>27</v>
      </c>
      <c r="C34" s="13">
        <v>45904</v>
      </c>
      <c r="D34" s="25">
        <v>2025</v>
      </c>
      <c r="E34" s="26" t="s">
        <v>3</v>
      </c>
      <c r="F34" s="26" t="s">
        <v>24</v>
      </c>
      <c r="G34" s="26" t="s">
        <v>656</v>
      </c>
      <c r="H34" s="26" t="s">
        <v>655</v>
      </c>
      <c r="I34" s="26" t="s">
        <v>32</v>
      </c>
      <c r="J34" s="26" t="s">
        <v>654</v>
      </c>
      <c r="K34" s="26" t="s">
        <v>161</v>
      </c>
      <c r="L34" s="26" t="s">
        <v>110</v>
      </c>
      <c r="M34" s="26" t="s">
        <v>46</v>
      </c>
      <c r="N34" s="10">
        <v>100</v>
      </c>
      <c r="O34" s="12">
        <v>1125</v>
      </c>
      <c r="P34" s="11">
        <f t="shared" si="0"/>
        <v>112500</v>
      </c>
      <c r="Q34" s="26" t="s">
        <v>109</v>
      </c>
      <c r="R34" s="26" t="s">
        <v>0</v>
      </c>
      <c r="S34" s="10">
        <f>N34*5</f>
        <v>500</v>
      </c>
      <c r="T34" s="10">
        <v>0</v>
      </c>
    </row>
    <row r="35" spans="1:20" ht="34.5" customHeight="1" x14ac:dyDescent="0.25">
      <c r="A35" s="4"/>
      <c r="B35" s="14">
        <f t="shared" si="1"/>
        <v>28</v>
      </c>
      <c r="C35" s="13">
        <v>45904</v>
      </c>
      <c r="D35" s="25">
        <v>2025</v>
      </c>
      <c r="E35" s="26" t="s">
        <v>3</v>
      </c>
      <c r="F35" s="26" t="s">
        <v>24</v>
      </c>
      <c r="G35" s="26" t="s">
        <v>24</v>
      </c>
      <c r="H35" s="26" t="s">
        <v>645</v>
      </c>
      <c r="I35" s="26" t="s">
        <v>4</v>
      </c>
      <c r="J35" s="26" t="s">
        <v>644</v>
      </c>
      <c r="K35" s="26" t="s">
        <v>158</v>
      </c>
      <c r="L35" s="26" t="s">
        <v>133</v>
      </c>
      <c r="M35" s="26" t="s">
        <v>46</v>
      </c>
      <c r="N35" s="10">
        <v>202</v>
      </c>
      <c r="O35" s="12">
        <v>788.5</v>
      </c>
      <c r="P35" s="11">
        <f t="shared" si="0"/>
        <v>159277</v>
      </c>
      <c r="Q35" s="26" t="s">
        <v>132</v>
      </c>
      <c r="R35" s="26" t="s">
        <v>0</v>
      </c>
      <c r="S35" s="10">
        <f>N35*5</f>
        <v>1010</v>
      </c>
      <c r="T35" s="10">
        <v>0</v>
      </c>
    </row>
    <row r="36" spans="1:20" s="4" customFormat="1" ht="34.5" customHeight="1" x14ac:dyDescent="0.25">
      <c r="B36" s="14">
        <f t="shared" si="1"/>
        <v>29</v>
      </c>
      <c r="C36" s="13">
        <v>45904</v>
      </c>
      <c r="D36" s="25">
        <v>2025</v>
      </c>
      <c r="E36" s="26" t="s">
        <v>3</v>
      </c>
      <c r="F36" s="26" t="s">
        <v>24</v>
      </c>
      <c r="G36" s="26" t="s">
        <v>24</v>
      </c>
      <c r="H36" s="26" t="s">
        <v>645</v>
      </c>
      <c r="I36" s="26" t="s">
        <v>4</v>
      </c>
      <c r="J36" s="26" t="s">
        <v>644</v>
      </c>
      <c r="K36" s="26" t="s">
        <v>158</v>
      </c>
      <c r="L36" s="26" t="s">
        <v>653</v>
      </c>
      <c r="M36" s="26" t="s">
        <v>7</v>
      </c>
      <c r="N36" s="10">
        <v>60</v>
      </c>
      <c r="O36" s="12">
        <v>429.25</v>
      </c>
      <c r="P36" s="11">
        <f t="shared" si="0"/>
        <v>25755</v>
      </c>
      <c r="Q36" s="26" t="s">
        <v>337</v>
      </c>
      <c r="R36" s="26" t="s">
        <v>0</v>
      </c>
      <c r="S36" s="10">
        <f>+N36/10</f>
        <v>6</v>
      </c>
      <c r="T36" s="10">
        <v>0</v>
      </c>
    </row>
    <row r="37" spans="1:20" s="28" customFormat="1" ht="34.5" customHeight="1" x14ac:dyDescent="0.25">
      <c r="B37" s="14">
        <f t="shared" si="1"/>
        <v>30</v>
      </c>
      <c r="C37" s="13">
        <v>45904</v>
      </c>
      <c r="D37" s="25">
        <v>2025</v>
      </c>
      <c r="E37" s="26" t="s">
        <v>5</v>
      </c>
      <c r="F37" s="26" t="s">
        <v>52</v>
      </c>
      <c r="G37" s="26" t="s">
        <v>52</v>
      </c>
      <c r="H37" s="26" t="s">
        <v>282</v>
      </c>
      <c r="I37" s="26" t="s">
        <v>4</v>
      </c>
      <c r="J37" s="26" t="s">
        <v>231</v>
      </c>
      <c r="K37" s="26" t="s">
        <v>160</v>
      </c>
      <c r="L37" s="26" t="s">
        <v>155</v>
      </c>
      <c r="M37" s="26" t="s">
        <v>154</v>
      </c>
      <c r="N37" s="10">
        <v>1000</v>
      </c>
      <c r="O37" s="12">
        <v>282</v>
      </c>
      <c r="P37" s="11">
        <f t="shared" si="0"/>
        <v>282000</v>
      </c>
      <c r="Q37" s="26" t="s">
        <v>153</v>
      </c>
      <c r="R37" s="26" t="s">
        <v>0</v>
      </c>
      <c r="S37" s="10">
        <f t="shared" ref="S37:S43" si="3">N37</f>
        <v>1000</v>
      </c>
      <c r="T37" s="10">
        <v>0</v>
      </c>
    </row>
    <row r="38" spans="1:20" ht="34.5" customHeight="1" x14ac:dyDescent="0.25">
      <c r="B38" s="14">
        <f t="shared" si="1"/>
        <v>31</v>
      </c>
      <c r="C38" s="13">
        <v>45904</v>
      </c>
      <c r="D38" s="25">
        <v>2025</v>
      </c>
      <c r="E38" s="26" t="s">
        <v>3</v>
      </c>
      <c r="F38" s="26" t="s">
        <v>211</v>
      </c>
      <c r="G38" s="26" t="s">
        <v>211</v>
      </c>
      <c r="H38" s="26" t="s">
        <v>642</v>
      </c>
      <c r="I38" s="26" t="s">
        <v>4</v>
      </c>
      <c r="J38" s="26" t="s">
        <v>641</v>
      </c>
      <c r="K38" s="26" t="s">
        <v>159</v>
      </c>
      <c r="L38" s="26" t="s">
        <v>156</v>
      </c>
      <c r="M38" s="26" t="s">
        <v>100</v>
      </c>
      <c r="N38" s="10">
        <v>75</v>
      </c>
      <c r="O38" s="12">
        <v>318</v>
      </c>
      <c r="P38" s="11">
        <f t="shared" si="0"/>
        <v>23850</v>
      </c>
      <c r="Q38" s="26" t="s">
        <v>99</v>
      </c>
      <c r="R38" s="26" t="s">
        <v>0</v>
      </c>
      <c r="S38" s="10">
        <f t="shared" si="3"/>
        <v>75</v>
      </c>
      <c r="T38" s="10">
        <v>0</v>
      </c>
    </row>
    <row r="39" spans="1:20" ht="34.5" customHeight="1" x14ac:dyDescent="0.25">
      <c r="B39" s="14">
        <f t="shared" si="1"/>
        <v>32</v>
      </c>
      <c r="C39" s="13">
        <v>45903</v>
      </c>
      <c r="D39" s="25">
        <v>2025</v>
      </c>
      <c r="E39" s="26" t="s">
        <v>3</v>
      </c>
      <c r="F39" s="26" t="s">
        <v>212</v>
      </c>
      <c r="G39" s="26" t="s">
        <v>212</v>
      </c>
      <c r="H39" s="26" t="s">
        <v>652</v>
      </c>
      <c r="I39" s="26" t="s">
        <v>4</v>
      </c>
      <c r="J39" s="26" t="s">
        <v>651</v>
      </c>
      <c r="K39" s="26" t="s">
        <v>650</v>
      </c>
      <c r="L39" s="26" t="s">
        <v>103</v>
      </c>
      <c r="M39" s="26" t="s">
        <v>102</v>
      </c>
      <c r="N39" s="10">
        <v>36</v>
      </c>
      <c r="O39" s="12">
        <v>1635</v>
      </c>
      <c r="P39" s="11">
        <f t="shared" si="0"/>
        <v>58860</v>
      </c>
      <c r="Q39" s="26" t="s">
        <v>101</v>
      </c>
      <c r="R39" s="26" t="s">
        <v>1</v>
      </c>
      <c r="S39" s="10">
        <f t="shared" si="3"/>
        <v>36</v>
      </c>
      <c r="T39" s="10">
        <v>0</v>
      </c>
    </row>
    <row r="40" spans="1:20" ht="34.5" customHeight="1" x14ac:dyDescent="0.25">
      <c r="B40" s="14">
        <f t="shared" si="1"/>
        <v>33</v>
      </c>
      <c r="C40" s="13">
        <v>45903</v>
      </c>
      <c r="D40" s="25">
        <v>2025</v>
      </c>
      <c r="E40" s="26" t="s">
        <v>3</v>
      </c>
      <c r="F40" s="26" t="s">
        <v>77</v>
      </c>
      <c r="G40" s="26" t="s">
        <v>649</v>
      </c>
      <c r="H40" s="26" t="s">
        <v>648</v>
      </c>
      <c r="I40" s="26" t="s">
        <v>32</v>
      </c>
      <c r="J40" s="26" t="s">
        <v>218</v>
      </c>
      <c r="K40" s="26" t="s">
        <v>647</v>
      </c>
      <c r="L40" s="26" t="s">
        <v>103</v>
      </c>
      <c r="M40" s="26" t="s">
        <v>102</v>
      </c>
      <c r="N40" s="10">
        <v>10</v>
      </c>
      <c r="O40" s="12">
        <v>1635</v>
      </c>
      <c r="P40" s="11">
        <f t="shared" ref="P40:P71" si="4">+N40*O40</f>
        <v>16350</v>
      </c>
      <c r="Q40" s="26" t="s">
        <v>101</v>
      </c>
      <c r="R40" s="26" t="s">
        <v>1</v>
      </c>
      <c r="S40" s="10">
        <f t="shared" si="3"/>
        <v>10</v>
      </c>
      <c r="T40" s="10">
        <v>0</v>
      </c>
    </row>
    <row r="41" spans="1:20" ht="34.5" customHeight="1" x14ac:dyDescent="0.25">
      <c r="B41" s="14">
        <f t="shared" si="1"/>
        <v>34</v>
      </c>
      <c r="C41" s="13">
        <v>45903</v>
      </c>
      <c r="D41" s="25">
        <v>2025</v>
      </c>
      <c r="E41" s="26" t="s">
        <v>3</v>
      </c>
      <c r="F41" s="26" t="s">
        <v>221</v>
      </c>
      <c r="G41" s="26" t="s">
        <v>625</v>
      </c>
      <c r="H41" s="26" t="s">
        <v>624</v>
      </c>
      <c r="I41" s="26" t="s">
        <v>32</v>
      </c>
      <c r="J41" s="26" t="s">
        <v>232</v>
      </c>
      <c r="K41" s="26" t="s">
        <v>646</v>
      </c>
      <c r="L41" s="26" t="s">
        <v>103</v>
      </c>
      <c r="M41" s="26" t="s">
        <v>102</v>
      </c>
      <c r="N41" s="10">
        <v>10</v>
      </c>
      <c r="O41" s="12">
        <v>1635</v>
      </c>
      <c r="P41" s="11">
        <f t="shared" si="4"/>
        <v>16350</v>
      </c>
      <c r="Q41" s="26" t="s">
        <v>101</v>
      </c>
      <c r="R41" s="26" t="s">
        <v>1</v>
      </c>
      <c r="S41" s="10">
        <f t="shared" si="3"/>
        <v>10</v>
      </c>
      <c r="T41" s="10">
        <v>0</v>
      </c>
    </row>
    <row r="42" spans="1:20" ht="34.5" customHeight="1" x14ac:dyDescent="0.25">
      <c r="B42" s="14">
        <f t="shared" si="1"/>
        <v>35</v>
      </c>
      <c r="C42" s="13">
        <v>45903</v>
      </c>
      <c r="D42" s="25">
        <v>2025</v>
      </c>
      <c r="E42" s="26" t="s">
        <v>3</v>
      </c>
      <c r="F42" s="26" t="s">
        <v>24</v>
      </c>
      <c r="G42" s="26" t="s">
        <v>24</v>
      </c>
      <c r="H42" s="26" t="s">
        <v>645</v>
      </c>
      <c r="I42" s="26" t="s">
        <v>4</v>
      </c>
      <c r="J42" s="26" t="s">
        <v>644</v>
      </c>
      <c r="K42" s="26" t="s">
        <v>643</v>
      </c>
      <c r="L42" s="26" t="s">
        <v>103</v>
      </c>
      <c r="M42" s="26" t="s">
        <v>102</v>
      </c>
      <c r="N42" s="10">
        <v>186</v>
      </c>
      <c r="O42" s="12">
        <v>1635</v>
      </c>
      <c r="P42" s="11">
        <f t="shared" si="4"/>
        <v>304110</v>
      </c>
      <c r="Q42" s="26" t="s">
        <v>101</v>
      </c>
      <c r="R42" s="26" t="s">
        <v>1</v>
      </c>
      <c r="S42" s="10">
        <f t="shared" si="3"/>
        <v>186</v>
      </c>
      <c r="T42" s="10">
        <v>0</v>
      </c>
    </row>
    <row r="43" spans="1:20" ht="34.5" customHeight="1" x14ac:dyDescent="0.25">
      <c r="B43" s="14">
        <f t="shared" si="1"/>
        <v>36</v>
      </c>
      <c r="C43" s="13">
        <v>45903</v>
      </c>
      <c r="D43" s="25">
        <v>2025</v>
      </c>
      <c r="E43" s="26" t="s">
        <v>3</v>
      </c>
      <c r="F43" s="26" t="s">
        <v>211</v>
      </c>
      <c r="G43" s="26" t="s">
        <v>211</v>
      </c>
      <c r="H43" s="26" t="s">
        <v>642</v>
      </c>
      <c r="I43" s="26" t="s">
        <v>4</v>
      </c>
      <c r="J43" s="26" t="s">
        <v>641</v>
      </c>
      <c r="K43" s="26" t="s">
        <v>640</v>
      </c>
      <c r="L43" s="26" t="s">
        <v>103</v>
      </c>
      <c r="M43" s="26" t="s">
        <v>102</v>
      </c>
      <c r="N43" s="10">
        <v>150</v>
      </c>
      <c r="O43" s="12">
        <v>1635</v>
      </c>
      <c r="P43" s="11">
        <f t="shared" si="4"/>
        <v>245250</v>
      </c>
      <c r="Q43" s="26" t="s">
        <v>101</v>
      </c>
      <c r="R43" s="26" t="s">
        <v>1</v>
      </c>
      <c r="S43" s="10">
        <f t="shared" si="3"/>
        <v>150</v>
      </c>
      <c r="T43" s="10">
        <v>0</v>
      </c>
    </row>
    <row r="44" spans="1:20" ht="34.5" customHeight="1" x14ac:dyDescent="0.25">
      <c r="A44" s="28"/>
      <c r="B44" s="14">
        <f t="shared" si="1"/>
        <v>37</v>
      </c>
      <c r="C44" s="13">
        <v>45903</v>
      </c>
      <c r="D44" s="25">
        <v>2025</v>
      </c>
      <c r="E44" s="26" t="s">
        <v>3</v>
      </c>
      <c r="F44" s="26" t="s">
        <v>211</v>
      </c>
      <c r="G44" s="26" t="s">
        <v>211</v>
      </c>
      <c r="H44" s="26" t="s">
        <v>642</v>
      </c>
      <c r="I44" s="26" t="s">
        <v>4</v>
      </c>
      <c r="J44" s="26" t="s">
        <v>641</v>
      </c>
      <c r="K44" s="26" t="s">
        <v>640</v>
      </c>
      <c r="L44" s="26" t="s">
        <v>97</v>
      </c>
      <c r="M44" s="26" t="s">
        <v>80</v>
      </c>
      <c r="N44" s="10">
        <v>250</v>
      </c>
      <c r="O44" s="12">
        <v>405</v>
      </c>
      <c r="P44" s="11">
        <f t="shared" si="4"/>
        <v>101250</v>
      </c>
      <c r="Q44" s="26" t="s">
        <v>98</v>
      </c>
      <c r="R44" s="26" t="s">
        <v>1</v>
      </c>
      <c r="S44" s="10">
        <f>+N44</f>
        <v>250</v>
      </c>
      <c r="T44" s="10">
        <v>0</v>
      </c>
    </row>
    <row r="45" spans="1:20" ht="34.5" customHeight="1" x14ac:dyDescent="0.25">
      <c r="B45" s="14">
        <f t="shared" si="1"/>
        <v>38</v>
      </c>
      <c r="C45" s="13">
        <v>45903</v>
      </c>
      <c r="D45" s="25">
        <v>2025</v>
      </c>
      <c r="E45" s="26" t="s">
        <v>3</v>
      </c>
      <c r="F45" s="26" t="s">
        <v>247</v>
      </c>
      <c r="G45" s="26" t="s">
        <v>246</v>
      </c>
      <c r="H45" s="26" t="s">
        <v>639</v>
      </c>
      <c r="I45" s="26" t="s">
        <v>56</v>
      </c>
      <c r="J45" s="26" t="s">
        <v>638</v>
      </c>
      <c r="K45" s="26" t="s">
        <v>637</v>
      </c>
      <c r="L45" s="26" t="s">
        <v>103</v>
      </c>
      <c r="M45" s="26" t="s">
        <v>102</v>
      </c>
      <c r="N45" s="10">
        <v>75</v>
      </c>
      <c r="O45" s="12">
        <v>1635</v>
      </c>
      <c r="P45" s="11">
        <f t="shared" si="4"/>
        <v>122625</v>
      </c>
      <c r="Q45" s="26" t="s">
        <v>101</v>
      </c>
      <c r="R45" s="26" t="s">
        <v>1</v>
      </c>
      <c r="S45" s="10">
        <f>N45</f>
        <v>75</v>
      </c>
      <c r="T45" s="10">
        <v>0</v>
      </c>
    </row>
    <row r="46" spans="1:20" ht="34.5" customHeight="1" x14ac:dyDescent="0.25">
      <c r="B46" s="14">
        <f t="shared" si="1"/>
        <v>39</v>
      </c>
      <c r="C46" s="13">
        <v>45904</v>
      </c>
      <c r="D46" s="25">
        <v>2025</v>
      </c>
      <c r="E46" s="26" t="s">
        <v>3</v>
      </c>
      <c r="F46" s="26" t="s">
        <v>24</v>
      </c>
      <c r="G46" s="26" t="s">
        <v>636</v>
      </c>
      <c r="H46" s="26" t="s">
        <v>635</v>
      </c>
      <c r="I46" s="26" t="s">
        <v>32</v>
      </c>
      <c r="J46" s="26" t="s">
        <v>219</v>
      </c>
      <c r="K46" s="26" t="s">
        <v>634</v>
      </c>
      <c r="L46" s="26" t="s">
        <v>103</v>
      </c>
      <c r="M46" s="26" t="s">
        <v>102</v>
      </c>
      <c r="N46" s="10">
        <v>34</v>
      </c>
      <c r="O46" s="12">
        <v>1635</v>
      </c>
      <c r="P46" s="11">
        <f t="shared" si="4"/>
        <v>55590</v>
      </c>
      <c r="Q46" s="26" t="s">
        <v>101</v>
      </c>
      <c r="R46" s="26" t="s">
        <v>1</v>
      </c>
      <c r="S46" s="10">
        <f>N46</f>
        <v>34</v>
      </c>
      <c r="T46" s="10">
        <v>0</v>
      </c>
    </row>
    <row r="47" spans="1:20" ht="34.5" customHeight="1" x14ac:dyDescent="0.25">
      <c r="B47" s="14">
        <f t="shared" si="1"/>
        <v>40</v>
      </c>
      <c r="C47" s="13">
        <v>45904</v>
      </c>
      <c r="D47" s="25">
        <v>2025</v>
      </c>
      <c r="E47" s="26" t="s">
        <v>3</v>
      </c>
      <c r="F47" s="26" t="s">
        <v>115</v>
      </c>
      <c r="G47" s="26" t="s">
        <v>633</v>
      </c>
      <c r="H47" s="26" t="s">
        <v>632</v>
      </c>
      <c r="I47" s="26" t="s">
        <v>22</v>
      </c>
      <c r="J47" s="26" t="s">
        <v>631</v>
      </c>
      <c r="K47" s="26" t="s">
        <v>630</v>
      </c>
      <c r="L47" s="26" t="s">
        <v>103</v>
      </c>
      <c r="M47" s="26" t="s">
        <v>102</v>
      </c>
      <c r="N47" s="10">
        <v>30</v>
      </c>
      <c r="O47" s="12">
        <v>1635</v>
      </c>
      <c r="P47" s="11">
        <f t="shared" si="4"/>
        <v>49050</v>
      </c>
      <c r="Q47" s="26" t="s">
        <v>101</v>
      </c>
      <c r="R47" s="26" t="s">
        <v>1</v>
      </c>
      <c r="S47" s="10">
        <f>N47</f>
        <v>30</v>
      </c>
      <c r="T47" s="10">
        <v>0</v>
      </c>
    </row>
    <row r="48" spans="1:20" ht="34.5" customHeight="1" x14ac:dyDescent="0.25">
      <c r="B48" s="14">
        <f t="shared" si="1"/>
        <v>41</v>
      </c>
      <c r="C48" s="13">
        <v>45904</v>
      </c>
      <c r="D48" s="25">
        <v>2025</v>
      </c>
      <c r="E48" s="26" t="s">
        <v>3</v>
      </c>
      <c r="F48" s="26" t="s">
        <v>24</v>
      </c>
      <c r="G48" s="26" t="s">
        <v>629</v>
      </c>
      <c r="H48" s="26" t="s">
        <v>628</v>
      </c>
      <c r="I48" s="26" t="s">
        <v>32</v>
      </c>
      <c r="J48" s="26" t="s">
        <v>215</v>
      </c>
      <c r="K48" s="26" t="s">
        <v>627</v>
      </c>
      <c r="L48" s="26" t="s">
        <v>103</v>
      </c>
      <c r="M48" s="26" t="s">
        <v>102</v>
      </c>
      <c r="N48" s="10">
        <v>26</v>
      </c>
      <c r="O48" s="12">
        <v>1635</v>
      </c>
      <c r="P48" s="11">
        <f t="shared" si="4"/>
        <v>42510</v>
      </c>
      <c r="Q48" s="26" t="s">
        <v>101</v>
      </c>
      <c r="R48" s="26" t="s">
        <v>1</v>
      </c>
      <c r="S48" s="10">
        <f>N48</f>
        <v>26</v>
      </c>
      <c r="T48" s="10">
        <v>0</v>
      </c>
    </row>
    <row r="49" spans="1:20" ht="34.5" customHeight="1" x14ac:dyDescent="0.25">
      <c r="A49" s="28"/>
      <c r="B49" s="14">
        <f t="shared" si="1"/>
        <v>42</v>
      </c>
      <c r="C49" s="13">
        <v>45905</v>
      </c>
      <c r="D49" s="25">
        <v>2025</v>
      </c>
      <c r="E49" s="26" t="s">
        <v>25</v>
      </c>
      <c r="F49" s="26" t="s">
        <v>26</v>
      </c>
      <c r="G49" s="26" t="s">
        <v>93</v>
      </c>
      <c r="H49" s="26" t="s">
        <v>626</v>
      </c>
      <c r="I49" s="26" t="s">
        <v>32</v>
      </c>
      <c r="J49" s="26" t="s">
        <v>225</v>
      </c>
      <c r="K49" s="26" t="s">
        <v>460</v>
      </c>
      <c r="L49" s="26" t="s">
        <v>129</v>
      </c>
      <c r="M49" s="26" t="s">
        <v>128</v>
      </c>
      <c r="N49" s="10">
        <v>300</v>
      </c>
      <c r="O49" s="12">
        <v>176.7</v>
      </c>
      <c r="P49" s="11">
        <f t="shared" si="4"/>
        <v>53010</v>
      </c>
      <c r="Q49" s="26" t="s">
        <v>127</v>
      </c>
      <c r="R49" s="26" t="s">
        <v>6</v>
      </c>
      <c r="S49" s="10">
        <f>N49</f>
        <v>300</v>
      </c>
      <c r="T49" s="10">
        <v>0</v>
      </c>
    </row>
    <row r="50" spans="1:20" ht="34.5" customHeight="1" x14ac:dyDescent="0.25">
      <c r="A50" s="4"/>
      <c r="B50" s="14">
        <f t="shared" si="1"/>
        <v>43</v>
      </c>
      <c r="C50" s="13">
        <v>45905</v>
      </c>
      <c r="D50" s="25">
        <v>2025</v>
      </c>
      <c r="E50" s="26" t="s">
        <v>3</v>
      </c>
      <c r="F50" s="26" t="s">
        <v>221</v>
      </c>
      <c r="G50" s="26" t="s">
        <v>625</v>
      </c>
      <c r="H50" s="26" t="s">
        <v>624</v>
      </c>
      <c r="I50" s="26" t="s">
        <v>32</v>
      </c>
      <c r="J50" s="26" t="s">
        <v>232</v>
      </c>
      <c r="K50" s="26" t="s">
        <v>190</v>
      </c>
      <c r="L50" s="26" t="s">
        <v>133</v>
      </c>
      <c r="M50" s="26" t="s">
        <v>46</v>
      </c>
      <c r="N50" s="10">
        <v>50</v>
      </c>
      <c r="O50" s="12">
        <v>788.5</v>
      </c>
      <c r="P50" s="11">
        <f t="shared" si="4"/>
        <v>39425</v>
      </c>
      <c r="Q50" s="26" t="s">
        <v>132</v>
      </c>
      <c r="R50" s="26" t="s">
        <v>0</v>
      </c>
      <c r="S50" s="10">
        <f>N50*5</f>
        <v>250</v>
      </c>
      <c r="T50" s="10">
        <v>0</v>
      </c>
    </row>
    <row r="51" spans="1:20" ht="34.5" customHeight="1" x14ac:dyDescent="0.25">
      <c r="B51" s="14">
        <f t="shared" si="1"/>
        <v>44</v>
      </c>
      <c r="C51" s="13">
        <v>45905</v>
      </c>
      <c r="D51" s="25">
        <v>2025</v>
      </c>
      <c r="E51" s="26" t="s">
        <v>5</v>
      </c>
      <c r="F51" s="26" t="s">
        <v>90</v>
      </c>
      <c r="G51" s="26" t="s">
        <v>90</v>
      </c>
      <c r="H51" s="26" t="s">
        <v>623</v>
      </c>
      <c r="I51" s="26" t="s">
        <v>4</v>
      </c>
      <c r="J51" s="26" t="s">
        <v>222</v>
      </c>
      <c r="K51" s="26" t="s">
        <v>622</v>
      </c>
      <c r="L51" s="26" t="s">
        <v>107</v>
      </c>
      <c r="M51" s="26" t="s">
        <v>63</v>
      </c>
      <c r="N51" s="10">
        <v>1</v>
      </c>
      <c r="O51" s="12">
        <v>24900</v>
      </c>
      <c r="P51" s="11">
        <f t="shared" si="4"/>
        <v>24900</v>
      </c>
      <c r="Q51" s="26" t="s">
        <v>106</v>
      </c>
      <c r="R51" s="26" t="s">
        <v>0</v>
      </c>
      <c r="S51" s="10">
        <v>1</v>
      </c>
      <c r="T51" s="10">
        <v>0</v>
      </c>
    </row>
    <row r="52" spans="1:20" ht="34.5" customHeight="1" x14ac:dyDescent="0.25">
      <c r="B52" s="14">
        <f t="shared" si="1"/>
        <v>45</v>
      </c>
      <c r="C52" s="13">
        <v>45908</v>
      </c>
      <c r="D52" s="25">
        <v>2025</v>
      </c>
      <c r="E52" s="26" t="s">
        <v>10</v>
      </c>
      <c r="F52" s="26" t="s">
        <v>76</v>
      </c>
      <c r="G52" s="26" t="s">
        <v>621</v>
      </c>
      <c r="H52" s="26" t="s">
        <v>620</v>
      </c>
      <c r="I52" s="26" t="s">
        <v>32</v>
      </c>
      <c r="J52" s="26" t="s">
        <v>227</v>
      </c>
      <c r="K52" s="26" t="s">
        <v>189</v>
      </c>
      <c r="L52" s="26" t="s">
        <v>60</v>
      </c>
      <c r="M52" s="26" t="s">
        <v>60</v>
      </c>
      <c r="N52" s="10">
        <v>18400</v>
      </c>
      <c r="O52" s="12">
        <v>4.7</v>
      </c>
      <c r="P52" s="11">
        <f t="shared" si="4"/>
        <v>86480</v>
      </c>
      <c r="Q52" s="26" t="s">
        <v>170</v>
      </c>
      <c r="R52" s="26" t="s">
        <v>0</v>
      </c>
      <c r="S52" s="10">
        <f>+N52/300</f>
        <v>61.333333333333336</v>
      </c>
      <c r="T52" s="10">
        <v>0</v>
      </c>
    </row>
    <row r="53" spans="1:20" ht="34.5" customHeight="1" x14ac:dyDescent="0.25">
      <c r="B53" s="14">
        <f t="shared" si="1"/>
        <v>46</v>
      </c>
      <c r="C53" s="13">
        <v>45908</v>
      </c>
      <c r="D53" s="25">
        <v>2025</v>
      </c>
      <c r="E53" s="26" t="s">
        <v>10</v>
      </c>
      <c r="F53" s="26" t="s">
        <v>76</v>
      </c>
      <c r="G53" s="26" t="s">
        <v>117</v>
      </c>
      <c r="H53" s="26" t="s">
        <v>619</v>
      </c>
      <c r="I53" s="26" t="s">
        <v>32</v>
      </c>
      <c r="J53" s="26" t="s">
        <v>618</v>
      </c>
      <c r="K53" s="26" t="s">
        <v>188</v>
      </c>
      <c r="L53" s="26" t="s">
        <v>60</v>
      </c>
      <c r="M53" s="26" t="s">
        <v>60</v>
      </c>
      <c r="N53" s="10">
        <v>20000</v>
      </c>
      <c r="O53" s="12">
        <v>4.7</v>
      </c>
      <c r="P53" s="11">
        <f t="shared" si="4"/>
        <v>94000</v>
      </c>
      <c r="Q53" s="26" t="s">
        <v>170</v>
      </c>
      <c r="R53" s="26" t="s">
        <v>0</v>
      </c>
      <c r="S53" s="10">
        <f>+N53/300</f>
        <v>66.666666666666671</v>
      </c>
      <c r="T53" s="10">
        <v>0</v>
      </c>
    </row>
    <row r="54" spans="1:20" s="27" customFormat="1" ht="86.25" x14ac:dyDescent="0.25">
      <c r="B54" s="14">
        <f t="shared" si="1"/>
        <v>47</v>
      </c>
      <c r="C54" s="13">
        <v>45910</v>
      </c>
      <c r="D54" s="25">
        <v>2025</v>
      </c>
      <c r="E54" s="26" t="s">
        <v>5</v>
      </c>
      <c r="F54" s="26" t="s">
        <v>5</v>
      </c>
      <c r="G54" s="26" t="s">
        <v>617</v>
      </c>
      <c r="H54" s="26" t="s">
        <v>616</v>
      </c>
      <c r="I54" s="26" t="s">
        <v>56</v>
      </c>
      <c r="J54" s="26" t="s">
        <v>615</v>
      </c>
      <c r="K54" s="26" t="s">
        <v>456</v>
      </c>
      <c r="L54" s="26" t="s">
        <v>74</v>
      </c>
      <c r="M54" s="26" t="s">
        <v>11</v>
      </c>
      <c r="N54" s="31">
        <v>300</v>
      </c>
      <c r="O54" s="33">
        <v>0</v>
      </c>
      <c r="P54" s="32">
        <f t="shared" si="4"/>
        <v>0</v>
      </c>
      <c r="Q54" s="26" t="s">
        <v>149</v>
      </c>
      <c r="R54" s="26" t="s">
        <v>6</v>
      </c>
      <c r="S54" s="31">
        <f>N54/2</f>
        <v>150</v>
      </c>
      <c r="T54" s="31">
        <v>0</v>
      </c>
    </row>
    <row r="55" spans="1:20" ht="34.5" customHeight="1" x14ac:dyDescent="0.25">
      <c r="A55" s="28"/>
      <c r="B55" s="14">
        <f t="shared" si="1"/>
        <v>48</v>
      </c>
      <c r="C55" s="13">
        <v>45910</v>
      </c>
      <c r="D55" s="25">
        <v>2025</v>
      </c>
      <c r="E55" s="26" t="s">
        <v>10</v>
      </c>
      <c r="F55" s="26" t="s">
        <v>614</v>
      </c>
      <c r="G55" s="26" t="s">
        <v>614</v>
      </c>
      <c r="H55" s="26" t="s">
        <v>613</v>
      </c>
      <c r="I55" s="26" t="s">
        <v>4</v>
      </c>
      <c r="J55" s="26" t="s">
        <v>612</v>
      </c>
      <c r="K55" s="26" t="s">
        <v>440</v>
      </c>
      <c r="L55" s="26" t="s">
        <v>129</v>
      </c>
      <c r="M55" s="26" t="s">
        <v>128</v>
      </c>
      <c r="N55" s="10">
        <v>353</v>
      </c>
      <c r="O55" s="12">
        <v>176.7</v>
      </c>
      <c r="P55" s="11">
        <f t="shared" si="4"/>
        <v>62375.1</v>
      </c>
      <c r="Q55" s="26" t="s">
        <v>127</v>
      </c>
      <c r="R55" s="26" t="s">
        <v>6</v>
      </c>
      <c r="S55" s="10">
        <f>N55</f>
        <v>353</v>
      </c>
      <c r="T55" s="10">
        <v>0</v>
      </c>
    </row>
    <row r="56" spans="1:20" s="28" customFormat="1" ht="34.5" customHeight="1" x14ac:dyDescent="0.25">
      <c r="B56" s="14">
        <f t="shared" si="1"/>
        <v>49</v>
      </c>
      <c r="C56" s="13">
        <v>45910</v>
      </c>
      <c r="D56" s="25">
        <v>2025</v>
      </c>
      <c r="E56" s="26" t="s">
        <v>10</v>
      </c>
      <c r="F56" s="26" t="s">
        <v>614</v>
      </c>
      <c r="G56" s="26" t="s">
        <v>614</v>
      </c>
      <c r="H56" s="26" t="s">
        <v>613</v>
      </c>
      <c r="I56" s="26" t="s">
        <v>4</v>
      </c>
      <c r="J56" s="26" t="s">
        <v>612</v>
      </c>
      <c r="K56" s="26" t="s">
        <v>438</v>
      </c>
      <c r="L56" s="26" t="s">
        <v>95</v>
      </c>
      <c r="M56" s="26" t="s">
        <v>96</v>
      </c>
      <c r="N56" s="10">
        <v>293</v>
      </c>
      <c r="O56" s="12">
        <v>1270</v>
      </c>
      <c r="P56" s="11">
        <f t="shared" si="4"/>
        <v>372110</v>
      </c>
      <c r="Q56" s="26" t="s">
        <v>145</v>
      </c>
      <c r="R56" s="26" t="s">
        <v>6</v>
      </c>
      <c r="S56" s="10">
        <f>+N56*5</f>
        <v>1465</v>
      </c>
      <c r="T56" s="10">
        <v>0</v>
      </c>
    </row>
    <row r="57" spans="1:20" s="4" customFormat="1" ht="34.5" customHeight="1" x14ac:dyDescent="0.25">
      <c r="B57" s="14">
        <f t="shared" si="1"/>
        <v>50</v>
      </c>
      <c r="C57" s="13">
        <v>45911</v>
      </c>
      <c r="D57" s="25">
        <v>2025</v>
      </c>
      <c r="E57" s="26" t="s">
        <v>50</v>
      </c>
      <c r="F57" s="26" t="s">
        <v>559</v>
      </c>
      <c r="G57" s="26" t="s">
        <v>611</v>
      </c>
      <c r="H57" s="26" t="s">
        <v>610</v>
      </c>
      <c r="I57" s="26" t="s">
        <v>22</v>
      </c>
      <c r="J57" s="26" t="s">
        <v>609</v>
      </c>
      <c r="K57" s="26" t="s">
        <v>436</v>
      </c>
      <c r="L57" s="26" t="s">
        <v>89</v>
      </c>
      <c r="M57" s="26" t="s">
        <v>87</v>
      </c>
      <c r="N57" s="10">
        <v>60</v>
      </c>
      <c r="O57" s="12">
        <v>248</v>
      </c>
      <c r="P57" s="11">
        <f t="shared" si="4"/>
        <v>14880</v>
      </c>
      <c r="Q57" s="26" t="s">
        <v>88</v>
      </c>
      <c r="R57" s="26" t="s">
        <v>6</v>
      </c>
      <c r="S57" s="10">
        <f>N57</f>
        <v>60</v>
      </c>
      <c r="T57" s="10">
        <v>0</v>
      </c>
    </row>
    <row r="58" spans="1:20" s="4" customFormat="1" ht="34.5" customHeight="1" x14ac:dyDescent="0.25">
      <c r="B58" s="14">
        <f t="shared" si="1"/>
        <v>51</v>
      </c>
      <c r="C58" s="13">
        <v>45911</v>
      </c>
      <c r="D58" s="25">
        <v>2025</v>
      </c>
      <c r="E58" s="26" t="s">
        <v>50</v>
      </c>
      <c r="F58" s="26" t="s">
        <v>559</v>
      </c>
      <c r="G58" s="26" t="s">
        <v>608</v>
      </c>
      <c r="H58" s="26" t="s">
        <v>607</v>
      </c>
      <c r="I58" s="26" t="s">
        <v>22</v>
      </c>
      <c r="J58" s="26" t="s">
        <v>606</v>
      </c>
      <c r="K58" s="26" t="s">
        <v>408</v>
      </c>
      <c r="L58" s="26" t="s">
        <v>89</v>
      </c>
      <c r="M58" s="26" t="s">
        <v>87</v>
      </c>
      <c r="N58" s="10">
        <v>50</v>
      </c>
      <c r="O58" s="12">
        <v>248</v>
      </c>
      <c r="P58" s="11">
        <f t="shared" si="4"/>
        <v>12400</v>
      </c>
      <c r="Q58" s="26" t="s">
        <v>88</v>
      </c>
      <c r="R58" s="26" t="s">
        <v>6</v>
      </c>
      <c r="S58" s="10">
        <f>N58</f>
        <v>50</v>
      </c>
      <c r="T58" s="10">
        <v>0</v>
      </c>
    </row>
    <row r="59" spans="1:20" s="27" customFormat="1" ht="34.5" x14ac:dyDescent="0.25">
      <c r="B59" s="14">
        <f t="shared" si="1"/>
        <v>52</v>
      </c>
      <c r="C59" s="13">
        <v>45911</v>
      </c>
      <c r="D59" s="25">
        <v>2025</v>
      </c>
      <c r="E59" s="26" t="s">
        <v>50</v>
      </c>
      <c r="F59" s="26" t="s">
        <v>559</v>
      </c>
      <c r="G59" s="26" t="s">
        <v>559</v>
      </c>
      <c r="H59" s="26" t="s">
        <v>605</v>
      </c>
      <c r="I59" s="26" t="s">
        <v>4</v>
      </c>
      <c r="J59" s="26" t="s">
        <v>226</v>
      </c>
      <c r="K59" s="26" t="s">
        <v>407</v>
      </c>
      <c r="L59" s="26" t="s">
        <v>74</v>
      </c>
      <c r="M59" s="26" t="s">
        <v>11</v>
      </c>
      <c r="N59" s="31">
        <v>700</v>
      </c>
      <c r="O59" s="33">
        <v>0</v>
      </c>
      <c r="P59" s="32">
        <f t="shared" si="4"/>
        <v>0</v>
      </c>
      <c r="Q59" s="26" t="s">
        <v>149</v>
      </c>
      <c r="R59" s="26" t="s">
        <v>6</v>
      </c>
      <c r="S59" s="31">
        <f>N59/2</f>
        <v>350</v>
      </c>
      <c r="T59" s="31">
        <v>0</v>
      </c>
    </row>
    <row r="60" spans="1:20" ht="34.5" customHeight="1" x14ac:dyDescent="0.25">
      <c r="B60" s="14">
        <f t="shared" si="1"/>
        <v>53</v>
      </c>
      <c r="C60" s="13">
        <v>45908</v>
      </c>
      <c r="D60" s="25">
        <v>2025</v>
      </c>
      <c r="E60" s="26" t="s">
        <v>5</v>
      </c>
      <c r="F60" s="26" t="s">
        <v>114</v>
      </c>
      <c r="G60" s="26" t="s">
        <v>114</v>
      </c>
      <c r="H60" s="26" t="s">
        <v>272</v>
      </c>
      <c r="I60" s="26" t="s">
        <v>4</v>
      </c>
      <c r="J60" s="26" t="s">
        <v>224</v>
      </c>
      <c r="K60" s="26" t="s">
        <v>604</v>
      </c>
      <c r="L60" s="26" t="s">
        <v>59</v>
      </c>
      <c r="M60" s="26" t="s">
        <v>57</v>
      </c>
      <c r="N60" s="10">
        <v>1500</v>
      </c>
      <c r="O60" s="12">
        <v>2548</v>
      </c>
      <c r="P60" s="11">
        <f t="shared" si="4"/>
        <v>3822000</v>
      </c>
      <c r="Q60" s="26" t="s">
        <v>104</v>
      </c>
      <c r="R60" s="26" t="s">
        <v>1</v>
      </c>
      <c r="S60" s="10">
        <f t="shared" ref="S60:S69" si="5">N60</f>
        <v>1500</v>
      </c>
      <c r="T60" s="10">
        <v>0</v>
      </c>
    </row>
    <row r="61" spans="1:20" ht="34.5" customHeight="1" x14ac:dyDescent="0.25">
      <c r="B61" s="14">
        <f t="shared" si="1"/>
        <v>54</v>
      </c>
      <c r="C61" s="13">
        <v>45909</v>
      </c>
      <c r="D61" s="25">
        <v>2025</v>
      </c>
      <c r="E61" s="26" t="s">
        <v>5</v>
      </c>
      <c r="F61" s="26" t="s">
        <v>53</v>
      </c>
      <c r="G61" s="26" t="s">
        <v>204</v>
      </c>
      <c r="H61" s="26" t="s">
        <v>138</v>
      </c>
      <c r="I61" s="26" t="s">
        <v>4</v>
      </c>
      <c r="J61" s="26" t="s">
        <v>137</v>
      </c>
      <c r="K61" s="26" t="s">
        <v>603</v>
      </c>
      <c r="L61" s="26" t="s">
        <v>59</v>
      </c>
      <c r="M61" s="26" t="s">
        <v>57</v>
      </c>
      <c r="N61" s="10">
        <v>38</v>
      </c>
      <c r="O61" s="12">
        <v>2548</v>
      </c>
      <c r="P61" s="11">
        <f t="shared" si="4"/>
        <v>96824</v>
      </c>
      <c r="Q61" s="26" t="s">
        <v>104</v>
      </c>
      <c r="R61" s="26" t="s">
        <v>1</v>
      </c>
      <c r="S61" s="10">
        <f t="shared" si="5"/>
        <v>38</v>
      </c>
      <c r="T61" s="10">
        <v>0</v>
      </c>
    </row>
    <row r="62" spans="1:20" ht="34.5" customHeight="1" x14ac:dyDescent="0.25">
      <c r="B62" s="14">
        <f t="shared" si="1"/>
        <v>55</v>
      </c>
      <c r="C62" s="13">
        <v>45911</v>
      </c>
      <c r="D62" s="25">
        <v>2025</v>
      </c>
      <c r="E62" s="26" t="s">
        <v>50</v>
      </c>
      <c r="F62" s="26" t="s">
        <v>559</v>
      </c>
      <c r="G62" s="26" t="s">
        <v>602</v>
      </c>
      <c r="H62" s="26" t="s">
        <v>601</v>
      </c>
      <c r="I62" s="26" t="s">
        <v>22</v>
      </c>
      <c r="J62" s="26" t="s">
        <v>600</v>
      </c>
      <c r="K62" s="26" t="s">
        <v>599</v>
      </c>
      <c r="L62" s="26" t="s">
        <v>103</v>
      </c>
      <c r="M62" s="26" t="s">
        <v>102</v>
      </c>
      <c r="N62" s="10">
        <v>23</v>
      </c>
      <c r="O62" s="12">
        <v>1635</v>
      </c>
      <c r="P62" s="11">
        <f t="shared" si="4"/>
        <v>37605</v>
      </c>
      <c r="Q62" s="26" t="s">
        <v>101</v>
      </c>
      <c r="R62" s="26" t="s">
        <v>1</v>
      </c>
      <c r="S62" s="10">
        <f t="shared" si="5"/>
        <v>23</v>
      </c>
      <c r="T62" s="10">
        <v>0</v>
      </c>
    </row>
    <row r="63" spans="1:20" ht="34.5" customHeight="1" x14ac:dyDescent="0.25">
      <c r="B63" s="14">
        <f t="shared" si="1"/>
        <v>56</v>
      </c>
      <c r="C63" s="13">
        <v>45911</v>
      </c>
      <c r="D63" s="25">
        <v>2025</v>
      </c>
      <c r="E63" s="26" t="s">
        <v>50</v>
      </c>
      <c r="F63" s="26" t="s">
        <v>559</v>
      </c>
      <c r="G63" s="26" t="s">
        <v>598</v>
      </c>
      <c r="H63" s="26" t="s">
        <v>597</v>
      </c>
      <c r="I63" s="26" t="s">
        <v>22</v>
      </c>
      <c r="J63" s="26" t="s">
        <v>596</v>
      </c>
      <c r="K63" s="26" t="s">
        <v>595</v>
      </c>
      <c r="L63" s="26" t="s">
        <v>103</v>
      </c>
      <c r="M63" s="26" t="s">
        <v>102</v>
      </c>
      <c r="N63" s="10">
        <v>30</v>
      </c>
      <c r="O63" s="12">
        <v>1635</v>
      </c>
      <c r="P63" s="11">
        <f t="shared" si="4"/>
        <v>49050</v>
      </c>
      <c r="Q63" s="26" t="s">
        <v>101</v>
      </c>
      <c r="R63" s="26" t="s">
        <v>1</v>
      </c>
      <c r="S63" s="10">
        <f t="shared" si="5"/>
        <v>30</v>
      </c>
      <c r="T63" s="10">
        <v>0</v>
      </c>
    </row>
    <row r="64" spans="1:20" ht="34.5" customHeight="1" x14ac:dyDescent="0.25">
      <c r="B64" s="14">
        <f t="shared" si="1"/>
        <v>57</v>
      </c>
      <c r="C64" s="13">
        <v>45911</v>
      </c>
      <c r="D64" s="25">
        <v>2025</v>
      </c>
      <c r="E64" s="26" t="s">
        <v>50</v>
      </c>
      <c r="F64" s="26" t="s">
        <v>559</v>
      </c>
      <c r="G64" s="26" t="s">
        <v>594</v>
      </c>
      <c r="H64" s="26" t="s">
        <v>593</v>
      </c>
      <c r="I64" s="26" t="s">
        <v>22</v>
      </c>
      <c r="J64" s="26" t="s">
        <v>592</v>
      </c>
      <c r="K64" s="26" t="s">
        <v>591</v>
      </c>
      <c r="L64" s="26" t="s">
        <v>103</v>
      </c>
      <c r="M64" s="26" t="s">
        <v>102</v>
      </c>
      <c r="N64" s="10">
        <v>34</v>
      </c>
      <c r="O64" s="12">
        <v>1635</v>
      </c>
      <c r="P64" s="11">
        <f t="shared" si="4"/>
        <v>55590</v>
      </c>
      <c r="Q64" s="26" t="s">
        <v>101</v>
      </c>
      <c r="R64" s="26" t="s">
        <v>1</v>
      </c>
      <c r="S64" s="10">
        <f t="shared" si="5"/>
        <v>34</v>
      </c>
      <c r="T64" s="10">
        <v>0</v>
      </c>
    </row>
    <row r="65" spans="1:20" ht="34.5" customHeight="1" x14ac:dyDescent="0.25">
      <c r="B65" s="14">
        <f t="shared" si="1"/>
        <v>58</v>
      </c>
      <c r="C65" s="13">
        <v>45911</v>
      </c>
      <c r="D65" s="25">
        <v>2025</v>
      </c>
      <c r="E65" s="26" t="s">
        <v>50</v>
      </c>
      <c r="F65" s="26" t="s">
        <v>78</v>
      </c>
      <c r="G65" s="26" t="s">
        <v>590</v>
      </c>
      <c r="H65" s="26" t="s">
        <v>589</v>
      </c>
      <c r="I65" s="26" t="s">
        <v>32</v>
      </c>
      <c r="J65" s="26" t="s">
        <v>588</v>
      </c>
      <c r="K65" s="26" t="s">
        <v>587</v>
      </c>
      <c r="L65" s="26" t="s">
        <v>103</v>
      </c>
      <c r="M65" s="26" t="s">
        <v>102</v>
      </c>
      <c r="N65" s="10">
        <v>70</v>
      </c>
      <c r="O65" s="12">
        <v>1635</v>
      </c>
      <c r="P65" s="11">
        <f t="shared" si="4"/>
        <v>114450</v>
      </c>
      <c r="Q65" s="26" t="s">
        <v>101</v>
      </c>
      <c r="R65" s="26" t="s">
        <v>1</v>
      </c>
      <c r="S65" s="10">
        <f t="shared" si="5"/>
        <v>70</v>
      </c>
      <c r="T65" s="10">
        <v>0</v>
      </c>
    </row>
    <row r="66" spans="1:20" ht="34.5" customHeight="1" x14ac:dyDescent="0.25">
      <c r="B66" s="14">
        <f t="shared" si="1"/>
        <v>59</v>
      </c>
      <c r="C66" s="13">
        <v>45911</v>
      </c>
      <c r="D66" s="25">
        <v>2025</v>
      </c>
      <c r="E66" s="26" t="s">
        <v>50</v>
      </c>
      <c r="F66" s="26" t="s">
        <v>78</v>
      </c>
      <c r="G66" s="26" t="s">
        <v>586</v>
      </c>
      <c r="H66" s="26" t="s">
        <v>585</v>
      </c>
      <c r="I66" s="26" t="s">
        <v>32</v>
      </c>
      <c r="J66" s="26" t="s">
        <v>584</v>
      </c>
      <c r="K66" s="26" t="s">
        <v>583</v>
      </c>
      <c r="L66" s="26" t="s">
        <v>103</v>
      </c>
      <c r="M66" s="26" t="s">
        <v>102</v>
      </c>
      <c r="N66" s="10">
        <v>70</v>
      </c>
      <c r="O66" s="12">
        <v>1635</v>
      </c>
      <c r="P66" s="11">
        <f t="shared" si="4"/>
        <v>114450</v>
      </c>
      <c r="Q66" s="26" t="s">
        <v>101</v>
      </c>
      <c r="R66" s="26" t="s">
        <v>1</v>
      </c>
      <c r="S66" s="10">
        <f t="shared" si="5"/>
        <v>70</v>
      </c>
      <c r="T66" s="10">
        <v>0</v>
      </c>
    </row>
    <row r="67" spans="1:20" ht="34.5" customHeight="1" x14ac:dyDescent="0.25">
      <c r="B67" s="14">
        <f t="shared" si="1"/>
        <v>60</v>
      </c>
      <c r="C67" s="13">
        <v>45911</v>
      </c>
      <c r="D67" s="25">
        <v>2025</v>
      </c>
      <c r="E67" s="26" t="s">
        <v>50</v>
      </c>
      <c r="F67" s="26" t="s">
        <v>559</v>
      </c>
      <c r="G67" s="26" t="s">
        <v>582</v>
      </c>
      <c r="H67" s="26" t="s">
        <v>581</v>
      </c>
      <c r="I67" s="26" t="s">
        <v>22</v>
      </c>
      <c r="J67" s="26" t="s">
        <v>580</v>
      </c>
      <c r="K67" s="26" t="s">
        <v>579</v>
      </c>
      <c r="L67" s="26" t="s">
        <v>103</v>
      </c>
      <c r="M67" s="26" t="s">
        <v>102</v>
      </c>
      <c r="N67" s="10">
        <v>24</v>
      </c>
      <c r="O67" s="12">
        <v>1635</v>
      </c>
      <c r="P67" s="11">
        <f t="shared" si="4"/>
        <v>39240</v>
      </c>
      <c r="Q67" s="26" t="s">
        <v>101</v>
      </c>
      <c r="R67" s="26" t="s">
        <v>1</v>
      </c>
      <c r="S67" s="10">
        <f t="shared" si="5"/>
        <v>24</v>
      </c>
      <c r="T67" s="10">
        <v>0</v>
      </c>
    </row>
    <row r="68" spans="1:20" s="27" customFormat="1" ht="34.5" customHeight="1" x14ac:dyDescent="0.25">
      <c r="B68" s="14">
        <f t="shared" si="1"/>
        <v>61</v>
      </c>
      <c r="C68" s="13">
        <v>45911</v>
      </c>
      <c r="D68" s="25">
        <v>2025</v>
      </c>
      <c r="E68" s="26" t="s">
        <v>31</v>
      </c>
      <c r="F68" s="26" t="s">
        <v>72</v>
      </c>
      <c r="G68" s="26" t="s">
        <v>72</v>
      </c>
      <c r="H68" s="26" t="s">
        <v>578</v>
      </c>
      <c r="I68" s="26" t="s">
        <v>4</v>
      </c>
      <c r="J68" s="26" t="s">
        <v>191</v>
      </c>
      <c r="K68" s="26" t="s">
        <v>577</v>
      </c>
      <c r="L68" s="26" t="s">
        <v>59</v>
      </c>
      <c r="M68" s="26" t="s">
        <v>57</v>
      </c>
      <c r="N68" s="10">
        <v>1500</v>
      </c>
      <c r="O68" s="12">
        <v>2548</v>
      </c>
      <c r="P68" s="11">
        <f t="shared" si="4"/>
        <v>3822000</v>
      </c>
      <c r="Q68" s="26" t="s">
        <v>104</v>
      </c>
      <c r="R68" s="26" t="s">
        <v>1</v>
      </c>
      <c r="S68" s="10">
        <f t="shared" si="5"/>
        <v>1500</v>
      </c>
      <c r="T68" s="10">
        <v>0</v>
      </c>
    </row>
    <row r="69" spans="1:20" ht="34.5" customHeight="1" x14ac:dyDescent="0.25">
      <c r="B69" s="14">
        <f t="shared" si="1"/>
        <v>62</v>
      </c>
      <c r="C69" s="13">
        <v>45911</v>
      </c>
      <c r="D69" s="25">
        <v>2025</v>
      </c>
      <c r="E69" s="26" t="s">
        <v>3</v>
      </c>
      <c r="F69" s="26" t="s">
        <v>24</v>
      </c>
      <c r="G69" s="26" t="s">
        <v>576</v>
      </c>
      <c r="H69" s="26" t="s">
        <v>575</v>
      </c>
      <c r="I69" s="26" t="s">
        <v>32</v>
      </c>
      <c r="J69" s="26" t="s">
        <v>574</v>
      </c>
      <c r="K69" s="26" t="s">
        <v>573</v>
      </c>
      <c r="L69" s="26" t="s">
        <v>103</v>
      </c>
      <c r="M69" s="26" t="s">
        <v>102</v>
      </c>
      <c r="N69" s="10">
        <v>17</v>
      </c>
      <c r="O69" s="12">
        <v>1635</v>
      </c>
      <c r="P69" s="11">
        <f t="shared" si="4"/>
        <v>27795</v>
      </c>
      <c r="Q69" s="26" t="s">
        <v>101</v>
      </c>
      <c r="R69" s="26" t="s">
        <v>1</v>
      </c>
      <c r="S69" s="10">
        <f t="shared" si="5"/>
        <v>17</v>
      </c>
      <c r="T69" s="10">
        <v>0</v>
      </c>
    </row>
    <row r="70" spans="1:20" ht="34.5" customHeight="1" x14ac:dyDescent="0.25">
      <c r="A70" s="4"/>
      <c r="B70" s="14">
        <f t="shared" si="1"/>
        <v>63</v>
      </c>
      <c r="C70" s="13">
        <v>45910</v>
      </c>
      <c r="D70" s="25">
        <v>2025</v>
      </c>
      <c r="E70" s="26" t="s">
        <v>2</v>
      </c>
      <c r="F70" s="26" t="s">
        <v>91</v>
      </c>
      <c r="G70" s="26" t="s">
        <v>173</v>
      </c>
      <c r="H70" s="26" t="s">
        <v>172</v>
      </c>
      <c r="I70" s="26" t="s">
        <v>32</v>
      </c>
      <c r="J70" s="26" t="s">
        <v>171</v>
      </c>
      <c r="K70" s="26" t="s">
        <v>572</v>
      </c>
      <c r="L70" s="26" t="s">
        <v>133</v>
      </c>
      <c r="M70" s="26" t="s">
        <v>46</v>
      </c>
      <c r="N70" s="10">
        <v>72</v>
      </c>
      <c r="O70" s="12">
        <v>788.5</v>
      </c>
      <c r="P70" s="11">
        <f t="shared" si="4"/>
        <v>56772</v>
      </c>
      <c r="Q70" s="26" t="s">
        <v>132</v>
      </c>
      <c r="R70" s="26" t="s">
        <v>0</v>
      </c>
      <c r="S70" s="10">
        <f>N70*5</f>
        <v>360</v>
      </c>
      <c r="T70" s="10">
        <v>0</v>
      </c>
    </row>
    <row r="71" spans="1:20" ht="34.5" customHeight="1" x14ac:dyDescent="0.25">
      <c r="B71" s="14">
        <f t="shared" si="1"/>
        <v>64</v>
      </c>
      <c r="C71" s="13">
        <v>45910</v>
      </c>
      <c r="D71" s="25">
        <v>2025</v>
      </c>
      <c r="E71" s="26" t="s">
        <v>10</v>
      </c>
      <c r="F71" s="26" t="s">
        <v>76</v>
      </c>
      <c r="G71" s="26" t="s">
        <v>571</v>
      </c>
      <c r="H71" s="26" t="s">
        <v>570</v>
      </c>
      <c r="I71" s="26" t="s">
        <v>32</v>
      </c>
      <c r="J71" s="26" t="s">
        <v>228</v>
      </c>
      <c r="K71" s="26" t="s">
        <v>187</v>
      </c>
      <c r="L71" s="26" t="s">
        <v>60</v>
      </c>
      <c r="M71" s="26" t="s">
        <v>60</v>
      </c>
      <c r="N71" s="10">
        <v>158400</v>
      </c>
      <c r="O71" s="12">
        <v>4.7</v>
      </c>
      <c r="P71" s="11">
        <f t="shared" si="4"/>
        <v>744480</v>
      </c>
      <c r="Q71" s="26" t="s">
        <v>170</v>
      </c>
      <c r="R71" s="26" t="s">
        <v>0</v>
      </c>
      <c r="S71" s="10">
        <f>+N71/300</f>
        <v>528</v>
      </c>
      <c r="T71" s="10">
        <v>0</v>
      </c>
    </row>
    <row r="72" spans="1:20" ht="34.5" customHeight="1" x14ac:dyDescent="0.25">
      <c r="B72" s="14">
        <f t="shared" si="1"/>
        <v>65</v>
      </c>
      <c r="C72" s="13">
        <v>45910</v>
      </c>
      <c r="D72" s="25">
        <v>2025</v>
      </c>
      <c r="E72" s="26" t="s">
        <v>10</v>
      </c>
      <c r="F72" s="26" t="s">
        <v>76</v>
      </c>
      <c r="G72" s="26" t="s">
        <v>569</v>
      </c>
      <c r="H72" s="26" t="s">
        <v>568</v>
      </c>
      <c r="I72" s="26" t="s">
        <v>32</v>
      </c>
      <c r="J72" s="26" t="s">
        <v>220</v>
      </c>
      <c r="K72" s="26" t="s">
        <v>186</v>
      </c>
      <c r="L72" s="26" t="s">
        <v>60</v>
      </c>
      <c r="M72" s="26" t="s">
        <v>60</v>
      </c>
      <c r="N72" s="10">
        <v>35800</v>
      </c>
      <c r="O72" s="12">
        <v>4.7</v>
      </c>
      <c r="P72" s="11">
        <f t="shared" ref="P72:P103" si="6">+N72*O72</f>
        <v>168260</v>
      </c>
      <c r="Q72" s="26" t="s">
        <v>170</v>
      </c>
      <c r="R72" s="26" t="s">
        <v>0</v>
      </c>
      <c r="S72" s="10">
        <f>+N72/300</f>
        <v>119.33333333333333</v>
      </c>
      <c r="T72" s="10">
        <v>0</v>
      </c>
    </row>
    <row r="73" spans="1:20" ht="34.5" customHeight="1" x14ac:dyDescent="0.25">
      <c r="A73" s="4"/>
      <c r="B73" s="14">
        <f t="shared" si="1"/>
        <v>66</v>
      </c>
      <c r="C73" s="13">
        <v>45911</v>
      </c>
      <c r="D73" s="25">
        <v>2025</v>
      </c>
      <c r="E73" s="26" t="s">
        <v>50</v>
      </c>
      <c r="F73" s="26" t="s">
        <v>78</v>
      </c>
      <c r="G73" s="26" t="s">
        <v>567</v>
      </c>
      <c r="H73" s="26" t="s">
        <v>566</v>
      </c>
      <c r="I73" s="26" t="s">
        <v>32</v>
      </c>
      <c r="J73" s="26" t="s">
        <v>239</v>
      </c>
      <c r="K73" s="26" t="s">
        <v>185</v>
      </c>
      <c r="L73" s="26" t="s">
        <v>133</v>
      </c>
      <c r="M73" s="26" t="s">
        <v>46</v>
      </c>
      <c r="N73" s="10">
        <v>48</v>
      </c>
      <c r="O73" s="12">
        <v>788.5</v>
      </c>
      <c r="P73" s="11">
        <f t="shared" si="6"/>
        <v>37848</v>
      </c>
      <c r="Q73" s="26" t="s">
        <v>132</v>
      </c>
      <c r="R73" s="26" t="s">
        <v>0</v>
      </c>
      <c r="S73" s="10">
        <f>N73*5</f>
        <v>240</v>
      </c>
      <c r="T73" s="10">
        <v>0</v>
      </c>
    </row>
    <row r="74" spans="1:20" s="28" customFormat="1" ht="34.5" customHeight="1" x14ac:dyDescent="0.25">
      <c r="B74" s="14">
        <f t="shared" ref="B74:B137" si="7">+B73+1</f>
        <v>67</v>
      </c>
      <c r="C74" s="13">
        <v>45911</v>
      </c>
      <c r="D74" s="25">
        <v>2025</v>
      </c>
      <c r="E74" s="26" t="s">
        <v>3</v>
      </c>
      <c r="F74" s="26" t="s">
        <v>24</v>
      </c>
      <c r="G74" s="26" t="s">
        <v>565</v>
      </c>
      <c r="H74" s="26" t="s">
        <v>564</v>
      </c>
      <c r="I74" s="26" t="s">
        <v>136</v>
      </c>
      <c r="J74" s="26" t="s">
        <v>563</v>
      </c>
      <c r="K74" s="26" t="s">
        <v>184</v>
      </c>
      <c r="L74" s="26" t="s">
        <v>124</v>
      </c>
      <c r="M74" s="26" t="s">
        <v>87</v>
      </c>
      <c r="N74" s="31">
        <v>38</v>
      </c>
      <c r="O74" s="33">
        <v>111.36</v>
      </c>
      <c r="P74" s="32">
        <f t="shared" si="6"/>
        <v>4231.68</v>
      </c>
      <c r="Q74" s="26" t="s">
        <v>120</v>
      </c>
      <c r="R74" s="26" t="s">
        <v>0</v>
      </c>
      <c r="S74" s="31">
        <f>N74</f>
        <v>38</v>
      </c>
      <c r="T74" s="31">
        <v>0</v>
      </c>
    </row>
    <row r="75" spans="1:20" ht="86.25" x14ac:dyDescent="0.25">
      <c r="B75" s="14">
        <f t="shared" si="7"/>
        <v>68</v>
      </c>
      <c r="C75" s="13">
        <v>45911</v>
      </c>
      <c r="D75" s="25">
        <v>2025</v>
      </c>
      <c r="E75" s="26" t="s">
        <v>3</v>
      </c>
      <c r="F75" s="26" t="s">
        <v>24</v>
      </c>
      <c r="G75" s="26" t="s">
        <v>565</v>
      </c>
      <c r="H75" s="26" t="s">
        <v>564</v>
      </c>
      <c r="I75" s="26" t="s">
        <v>136</v>
      </c>
      <c r="J75" s="26" t="s">
        <v>563</v>
      </c>
      <c r="K75" s="26" t="s">
        <v>184</v>
      </c>
      <c r="L75" s="26" t="s">
        <v>165</v>
      </c>
      <c r="M75" s="26" t="s">
        <v>87</v>
      </c>
      <c r="N75" s="31">
        <v>38</v>
      </c>
      <c r="O75" s="33">
        <v>135.19</v>
      </c>
      <c r="P75" s="32">
        <f t="shared" si="6"/>
        <v>5137.22</v>
      </c>
      <c r="Q75" s="26" t="s">
        <v>120</v>
      </c>
      <c r="R75" s="26" t="s">
        <v>0</v>
      </c>
      <c r="S75" s="31">
        <f>N75</f>
        <v>38</v>
      </c>
      <c r="T75" s="31">
        <v>0</v>
      </c>
    </row>
    <row r="76" spans="1:20" ht="86.25" x14ac:dyDescent="0.25">
      <c r="B76" s="14">
        <f t="shared" si="7"/>
        <v>69</v>
      </c>
      <c r="C76" s="13">
        <v>45911</v>
      </c>
      <c r="D76" s="25">
        <v>2025</v>
      </c>
      <c r="E76" s="26" t="s">
        <v>3</v>
      </c>
      <c r="F76" s="26" t="s">
        <v>24</v>
      </c>
      <c r="G76" s="26" t="s">
        <v>565</v>
      </c>
      <c r="H76" s="26" t="s">
        <v>564</v>
      </c>
      <c r="I76" s="26" t="s">
        <v>136</v>
      </c>
      <c r="J76" s="26" t="s">
        <v>563</v>
      </c>
      <c r="K76" s="26" t="s">
        <v>184</v>
      </c>
      <c r="L76" s="26" t="s">
        <v>123</v>
      </c>
      <c r="M76" s="26" t="s">
        <v>87</v>
      </c>
      <c r="N76" s="31">
        <v>38</v>
      </c>
      <c r="O76" s="33">
        <v>41.03</v>
      </c>
      <c r="P76" s="32">
        <f t="shared" si="6"/>
        <v>1559.14</v>
      </c>
      <c r="Q76" s="26" t="s">
        <v>120</v>
      </c>
      <c r="R76" s="26" t="s">
        <v>0</v>
      </c>
      <c r="S76" s="31">
        <f>N76</f>
        <v>38</v>
      </c>
      <c r="T76" s="31">
        <v>0</v>
      </c>
    </row>
    <row r="77" spans="1:20" ht="86.25" x14ac:dyDescent="0.25">
      <c r="B77" s="14">
        <f t="shared" si="7"/>
        <v>70</v>
      </c>
      <c r="C77" s="13">
        <v>45911</v>
      </c>
      <c r="D77" s="25">
        <v>2025</v>
      </c>
      <c r="E77" s="26" t="s">
        <v>3</v>
      </c>
      <c r="F77" s="26" t="s">
        <v>24</v>
      </c>
      <c r="G77" s="26" t="s">
        <v>565</v>
      </c>
      <c r="H77" s="26" t="s">
        <v>564</v>
      </c>
      <c r="I77" s="26" t="s">
        <v>136</v>
      </c>
      <c r="J77" s="26" t="s">
        <v>563</v>
      </c>
      <c r="K77" s="26" t="s">
        <v>184</v>
      </c>
      <c r="L77" s="26" t="s">
        <v>122</v>
      </c>
      <c r="M77" s="26" t="s">
        <v>87</v>
      </c>
      <c r="N77" s="31">
        <v>38</v>
      </c>
      <c r="O77" s="33">
        <v>64.72</v>
      </c>
      <c r="P77" s="32">
        <f t="shared" si="6"/>
        <v>2459.36</v>
      </c>
      <c r="Q77" s="26" t="s">
        <v>120</v>
      </c>
      <c r="R77" s="26" t="s">
        <v>0</v>
      </c>
      <c r="S77" s="31">
        <f>N77</f>
        <v>38</v>
      </c>
      <c r="T77" s="31">
        <v>0</v>
      </c>
    </row>
    <row r="78" spans="1:20" ht="86.25" x14ac:dyDescent="0.25">
      <c r="B78" s="14">
        <f t="shared" si="7"/>
        <v>71</v>
      </c>
      <c r="C78" s="13">
        <v>45911</v>
      </c>
      <c r="D78" s="25">
        <v>2025</v>
      </c>
      <c r="E78" s="26" t="s">
        <v>3</v>
      </c>
      <c r="F78" s="26" t="s">
        <v>24</v>
      </c>
      <c r="G78" s="26" t="s">
        <v>565</v>
      </c>
      <c r="H78" s="26" t="s">
        <v>564</v>
      </c>
      <c r="I78" s="26" t="s">
        <v>136</v>
      </c>
      <c r="J78" s="26" t="s">
        <v>563</v>
      </c>
      <c r="K78" s="26" t="s">
        <v>184</v>
      </c>
      <c r="L78" s="26" t="s">
        <v>157</v>
      </c>
      <c r="M78" s="26" t="s">
        <v>87</v>
      </c>
      <c r="N78" s="31">
        <v>38</v>
      </c>
      <c r="O78" s="33">
        <v>67.540000000000006</v>
      </c>
      <c r="P78" s="32">
        <f t="shared" si="6"/>
        <v>2566.5200000000004</v>
      </c>
      <c r="Q78" s="26" t="s">
        <v>120</v>
      </c>
      <c r="R78" s="26" t="s">
        <v>0</v>
      </c>
      <c r="S78" s="31">
        <f>N78</f>
        <v>38</v>
      </c>
      <c r="T78" s="31">
        <v>0</v>
      </c>
    </row>
    <row r="79" spans="1:20" ht="34.5" customHeight="1" x14ac:dyDescent="0.25">
      <c r="A79" s="4"/>
      <c r="B79" s="14">
        <f t="shared" si="7"/>
        <v>72</v>
      </c>
      <c r="C79" s="13">
        <v>45911</v>
      </c>
      <c r="D79" s="25">
        <v>2025</v>
      </c>
      <c r="E79" s="26" t="s">
        <v>50</v>
      </c>
      <c r="F79" s="26" t="s">
        <v>559</v>
      </c>
      <c r="G79" s="26" t="s">
        <v>562</v>
      </c>
      <c r="H79" s="26" t="s">
        <v>561</v>
      </c>
      <c r="I79" s="26" t="s">
        <v>22</v>
      </c>
      <c r="J79" s="26" t="s">
        <v>560</v>
      </c>
      <c r="K79" s="26" t="s">
        <v>183</v>
      </c>
      <c r="L79" s="26" t="s">
        <v>133</v>
      </c>
      <c r="M79" s="26" t="s">
        <v>46</v>
      </c>
      <c r="N79" s="10">
        <v>41</v>
      </c>
      <c r="O79" s="12">
        <v>788.5</v>
      </c>
      <c r="P79" s="11">
        <f t="shared" si="6"/>
        <v>32328.5</v>
      </c>
      <c r="Q79" s="26" t="s">
        <v>132</v>
      </c>
      <c r="R79" s="26" t="s">
        <v>0</v>
      </c>
      <c r="S79" s="10">
        <f>N79*5</f>
        <v>205</v>
      </c>
      <c r="T79" s="10">
        <v>0</v>
      </c>
    </row>
    <row r="80" spans="1:20" ht="34.5" customHeight="1" x14ac:dyDescent="0.25">
      <c r="A80" s="4"/>
      <c r="B80" s="14">
        <f t="shared" si="7"/>
        <v>73</v>
      </c>
      <c r="C80" s="13">
        <v>45911</v>
      </c>
      <c r="D80" s="25">
        <v>2025</v>
      </c>
      <c r="E80" s="26" t="s">
        <v>50</v>
      </c>
      <c r="F80" s="26" t="s">
        <v>559</v>
      </c>
      <c r="G80" s="26" t="s">
        <v>245</v>
      </c>
      <c r="H80" s="26" t="s">
        <v>558</v>
      </c>
      <c r="I80" s="26" t="s">
        <v>22</v>
      </c>
      <c r="J80" s="26" t="s">
        <v>557</v>
      </c>
      <c r="K80" s="26" t="s">
        <v>182</v>
      </c>
      <c r="L80" s="26" t="s">
        <v>133</v>
      </c>
      <c r="M80" s="26" t="s">
        <v>46</v>
      </c>
      <c r="N80" s="10">
        <v>200</v>
      </c>
      <c r="O80" s="12">
        <v>788.5</v>
      </c>
      <c r="P80" s="11">
        <f t="shared" si="6"/>
        <v>157700</v>
      </c>
      <c r="Q80" s="26" t="s">
        <v>132</v>
      </c>
      <c r="R80" s="26" t="s">
        <v>0</v>
      </c>
      <c r="S80" s="10">
        <f>N80*5</f>
        <v>1000</v>
      </c>
      <c r="T80" s="10">
        <v>0</v>
      </c>
    </row>
    <row r="81" spans="1:20" s="28" customFormat="1" ht="34.5" customHeight="1" x14ac:dyDescent="0.25">
      <c r="B81" s="14">
        <f t="shared" si="7"/>
        <v>74</v>
      </c>
      <c r="C81" s="13">
        <v>45911</v>
      </c>
      <c r="D81" s="25">
        <v>2025</v>
      </c>
      <c r="E81" s="26" t="s">
        <v>29</v>
      </c>
      <c r="F81" s="26" t="s">
        <v>556</v>
      </c>
      <c r="G81" s="26" t="s">
        <v>169</v>
      </c>
      <c r="H81" s="26" t="s">
        <v>555</v>
      </c>
      <c r="I81" s="26" t="s">
        <v>197</v>
      </c>
      <c r="J81" s="26" t="s">
        <v>554</v>
      </c>
      <c r="K81" s="26" t="s">
        <v>180</v>
      </c>
      <c r="L81" s="26" t="s">
        <v>198</v>
      </c>
      <c r="M81" s="26" t="s">
        <v>168</v>
      </c>
      <c r="N81" s="10">
        <v>56</v>
      </c>
      <c r="O81" s="12">
        <v>1900</v>
      </c>
      <c r="P81" s="11">
        <f t="shared" si="6"/>
        <v>106400</v>
      </c>
      <c r="Q81" s="26" t="s">
        <v>335</v>
      </c>
      <c r="R81" s="26" t="s">
        <v>0</v>
      </c>
      <c r="S81" s="10">
        <f>N81*10</f>
        <v>560</v>
      </c>
      <c r="T81" s="10">
        <v>0</v>
      </c>
    </row>
    <row r="82" spans="1:20" s="27" customFormat="1" ht="86.25" x14ac:dyDescent="0.25">
      <c r="B82" s="14">
        <f t="shared" si="7"/>
        <v>75</v>
      </c>
      <c r="C82" s="13">
        <v>45916</v>
      </c>
      <c r="D82" s="25">
        <v>2025</v>
      </c>
      <c r="E82" s="26" t="s">
        <v>2</v>
      </c>
      <c r="F82" s="26" t="s">
        <v>553</v>
      </c>
      <c r="G82" s="26" t="s">
        <v>552</v>
      </c>
      <c r="H82" s="26" t="s">
        <v>551</v>
      </c>
      <c r="I82" s="26" t="s">
        <v>550</v>
      </c>
      <c r="J82" s="26" t="s">
        <v>549</v>
      </c>
      <c r="K82" s="26" t="s">
        <v>371</v>
      </c>
      <c r="L82" s="26" t="s">
        <v>74</v>
      </c>
      <c r="M82" s="26" t="s">
        <v>11</v>
      </c>
      <c r="N82" s="31">
        <v>500</v>
      </c>
      <c r="O82" s="33">
        <v>0</v>
      </c>
      <c r="P82" s="32">
        <f t="shared" si="6"/>
        <v>0</v>
      </c>
      <c r="Q82" s="26" t="s">
        <v>149</v>
      </c>
      <c r="R82" s="26" t="s">
        <v>6</v>
      </c>
      <c r="S82" s="31">
        <f>N82/2</f>
        <v>250</v>
      </c>
      <c r="T82" s="31">
        <v>0</v>
      </c>
    </row>
    <row r="83" spans="1:20" s="27" customFormat="1" ht="86.25" x14ac:dyDescent="0.25">
      <c r="B83" s="14">
        <f t="shared" si="7"/>
        <v>76</v>
      </c>
      <c r="C83" s="13">
        <v>45916</v>
      </c>
      <c r="D83" s="25">
        <v>2025</v>
      </c>
      <c r="E83" s="26" t="s">
        <v>27</v>
      </c>
      <c r="F83" s="26" t="s">
        <v>548</v>
      </c>
      <c r="G83" s="26" t="s">
        <v>547</v>
      </c>
      <c r="H83" s="26" t="s">
        <v>546</v>
      </c>
      <c r="I83" s="26" t="s">
        <v>32</v>
      </c>
      <c r="J83" s="26" t="s">
        <v>545</v>
      </c>
      <c r="K83" s="26" t="s">
        <v>367</v>
      </c>
      <c r="L83" s="26" t="s">
        <v>74</v>
      </c>
      <c r="M83" s="26" t="s">
        <v>11</v>
      </c>
      <c r="N83" s="31">
        <v>500</v>
      </c>
      <c r="O83" s="33">
        <v>0</v>
      </c>
      <c r="P83" s="32">
        <f t="shared" si="6"/>
        <v>0</v>
      </c>
      <c r="Q83" s="26" t="s">
        <v>149</v>
      </c>
      <c r="R83" s="26" t="s">
        <v>6</v>
      </c>
      <c r="S83" s="31">
        <f>N83/2</f>
        <v>250</v>
      </c>
      <c r="T83" s="31">
        <v>0</v>
      </c>
    </row>
    <row r="84" spans="1:20" s="27" customFormat="1" ht="81" customHeight="1" x14ac:dyDescent="0.25">
      <c r="B84" s="14">
        <f t="shared" si="7"/>
        <v>77</v>
      </c>
      <c r="C84" s="13">
        <v>45916</v>
      </c>
      <c r="D84" s="25">
        <v>2025</v>
      </c>
      <c r="E84" s="26" t="s">
        <v>5</v>
      </c>
      <c r="F84" s="26" t="s">
        <v>207</v>
      </c>
      <c r="G84" s="26" t="s">
        <v>207</v>
      </c>
      <c r="H84" s="26" t="s">
        <v>206</v>
      </c>
      <c r="I84" s="26" t="s">
        <v>4</v>
      </c>
      <c r="J84" s="26" t="s">
        <v>205</v>
      </c>
      <c r="K84" s="26" t="s">
        <v>362</v>
      </c>
      <c r="L84" s="26" t="s">
        <v>74</v>
      </c>
      <c r="M84" s="26" t="s">
        <v>11</v>
      </c>
      <c r="N84" s="31">
        <v>442</v>
      </c>
      <c r="O84" s="33">
        <v>0</v>
      </c>
      <c r="P84" s="32">
        <f t="shared" si="6"/>
        <v>0</v>
      </c>
      <c r="Q84" s="26" t="s">
        <v>149</v>
      </c>
      <c r="R84" s="26" t="s">
        <v>6</v>
      </c>
      <c r="S84" s="31">
        <f>N84/2</f>
        <v>221</v>
      </c>
      <c r="T84" s="31">
        <v>0</v>
      </c>
    </row>
    <row r="85" spans="1:20" ht="34.5" customHeight="1" x14ac:dyDescent="0.25">
      <c r="A85" s="28"/>
      <c r="B85" s="14">
        <f t="shared" si="7"/>
        <v>78</v>
      </c>
      <c r="C85" s="13">
        <v>45917</v>
      </c>
      <c r="D85" s="25">
        <v>2025</v>
      </c>
      <c r="E85" s="26" t="s">
        <v>3</v>
      </c>
      <c r="F85" s="26" t="s">
        <v>148</v>
      </c>
      <c r="G85" s="26" t="s">
        <v>148</v>
      </c>
      <c r="H85" s="26" t="s">
        <v>147</v>
      </c>
      <c r="I85" s="26" t="s">
        <v>4</v>
      </c>
      <c r="J85" s="26" t="s">
        <v>146</v>
      </c>
      <c r="K85" s="26" t="s">
        <v>351</v>
      </c>
      <c r="L85" s="26" t="s">
        <v>129</v>
      </c>
      <c r="M85" s="26" t="s">
        <v>128</v>
      </c>
      <c r="N85" s="10">
        <v>1000</v>
      </c>
      <c r="O85" s="12">
        <v>176.7</v>
      </c>
      <c r="P85" s="11">
        <f t="shared" si="6"/>
        <v>176700</v>
      </c>
      <c r="Q85" s="26" t="s">
        <v>127</v>
      </c>
      <c r="R85" s="26" t="s">
        <v>6</v>
      </c>
      <c r="S85" s="10">
        <f>N85</f>
        <v>1000</v>
      </c>
      <c r="T85" s="10">
        <v>0</v>
      </c>
    </row>
    <row r="86" spans="1:20" s="28" customFormat="1" ht="34.5" customHeight="1" x14ac:dyDescent="0.25">
      <c r="B86" s="14">
        <f t="shared" si="7"/>
        <v>79</v>
      </c>
      <c r="C86" s="13">
        <v>45917</v>
      </c>
      <c r="D86" s="25">
        <v>2025</v>
      </c>
      <c r="E86" s="26" t="s">
        <v>3</v>
      </c>
      <c r="F86" s="26" t="s">
        <v>148</v>
      </c>
      <c r="G86" s="26" t="s">
        <v>148</v>
      </c>
      <c r="H86" s="26" t="s">
        <v>147</v>
      </c>
      <c r="I86" s="26" t="s">
        <v>4</v>
      </c>
      <c r="J86" s="26" t="s">
        <v>146</v>
      </c>
      <c r="K86" s="26" t="s">
        <v>339</v>
      </c>
      <c r="L86" s="26" t="s">
        <v>95</v>
      </c>
      <c r="M86" s="26" t="s">
        <v>96</v>
      </c>
      <c r="N86" s="10">
        <v>1000</v>
      </c>
      <c r="O86" s="12">
        <v>1270</v>
      </c>
      <c r="P86" s="11">
        <f t="shared" si="6"/>
        <v>1270000</v>
      </c>
      <c r="Q86" s="26" t="s">
        <v>145</v>
      </c>
      <c r="R86" s="26" t="s">
        <v>6</v>
      </c>
      <c r="S86" s="10">
        <f>+N86*5</f>
        <v>5000</v>
      </c>
      <c r="T86" s="10">
        <v>0</v>
      </c>
    </row>
    <row r="87" spans="1:20" s="27" customFormat="1" ht="86.25" x14ac:dyDescent="0.25">
      <c r="B87" s="14">
        <f t="shared" si="7"/>
        <v>80</v>
      </c>
      <c r="C87" s="13">
        <v>45918</v>
      </c>
      <c r="D87" s="25">
        <v>2025</v>
      </c>
      <c r="E87" s="26" t="s">
        <v>27</v>
      </c>
      <c r="F87" s="26" t="s">
        <v>548</v>
      </c>
      <c r="G87" s="26" t="s">
        <v>547</v>
      </c>
      <c r="H87" s="26" t="s">
        <v>546</v>
      </c>
      <c r="I87" s="26" t="s">
        <v>32</v>
      </c>
      <c r="J87" s="26" t="s">
        <v>545</v>
      </c>
      <c r="K87" s="26" t="s">
        <v>336</v>
      </c>
      <c r="L87" s="26" t="s">
        <v>74</v>
      </c>
      <c r="M87" s="26" t="s">
        <v>11</v>
      </c>
      <c r="N87" s="31">
        <v>700</v>
      </c>
      <c r="O87" s="33">
        <v>0</v>
      </c>
      <c r="P87" s="32">
        <f t="shared" si="6"/>
        <v>0</v>
      </c>
      <c r="Q87" s="26" t="s">
        <v>149</v>
      </c>
      <c r="R87" s="26" t="s">
        <v>6</v>
      </c>
      <c r="S87" s="31">
        <f>N87/2</f>
        <v>350</v>
      </c>
      <c r="T87" s="31">
        <v>0</v>
      </c>
    </row>
    <row r="88" spans="1:20" s="4" customFormat="1" ht="34.5" customHeight="1" x14ac:dyDescent="0.25">
      <c r="B88" s="14">
        <f t="shared" si="7"/>
        <v>81</v>
      </c>
      <c r="C88" s="13">
        <v>45919</v>
      </c>
      <c r="D88" s="25">
        <v>2025</v>
      </c>
      <c r="E88" s="26" t="s">
        <v>3</v>
      </c>
      <c r="F88" s="26" t="s">
        <v>217</v>
      </c>
      <c r="G88" s="26" t="s">
        <v>544</v>
      </c>
      <c r="H88" s="26" t="s">
        <v>543</v>
      </c>
      <c r="I88" s="26" t="s">
        <v>454</v>
      </c>
      <c r="J88" s="26" t="s">
        <v>542</v>
      </c>
      <c r="K88" s="26" t="s">
        <v>334</v>
      </c>
      <c r="L88" s="26" t="s">
        <v>89</v>
      </c>
      <c r="M88" s="26" t="s">
        <v>87</v>
      </c>
      <c r="N88" s="10">
        <v>60</v>
      </c>
      <c r="O88" s="12">
        <v>248</v>
      </c>
      <c r="P88" s="11">
        <f t="shared" si="6"/>
        <v>14880</v>
      </c>
      <c r="Q88" s="26" t="s">
        <v>88</v>
      </c>
      <c r="R88" s="26" t="s">
        <v>6</v>
      </c>
      <c r="S88" s="10">
        <f>N88</f>
        <v>60</v>
      </c>
      <c r="T88" s="10">
        <v>0</v>
      </c>
    </row>
    <row r="89" spans="1:20" s="27" customFormat="1" ht="34.5" x14ac:dyDescent="0.25">
      <c r="B89" s="14">
        <f t="shared" si="7"/>
        <v>82</v>
      </c>
      <c r="C89" s="13">
        <v>45919</v>
      </c>
      <c r="D89" s="25">
        <v>2025</v>
      </c>
      <c r="E89" s="26" t="s">
        <v>3</v>
      </c>
      <c r="F89" s="26" t="s">
        <v>217</v>
      </c>
      <c r="G89" s="26" t="s">
        <v>541</v>
      </c>
      <c r="H89" s="26" t="s">
        <v>540</v>
      </c>
      <c r="I89" s="26" t="s">
        <v>19</v>
      </c>
      <c r="J89" s="26" t="s">
        <v>539</v>
      </c>
      <c r="K89" s="26" t="s">
        <v>333</v>
      </c>
      <c r="L89" s="26" t="s">
        <v>74</v>
      </c>
      <c r="M89" s="26" t="s">
        <v>11</v>
      </c>
      <c r="N89" s="31">
        <v>600</v>
      </c>
      <c r="O89" s="33">
        <v>0</v>
      </c>
      <c r="P89" s="32">
        <f t="shared" si="6"/>
        <v>0</v>
      </c>
      <c r="Q89" s="26" t="s">
        <v>149</v>
      </c>
      <c r="R89" s="26" t="s">
        <v>6</v>
      </c>
      <c r="S89" s="31">
        <f>N89/2</f>
        <v>300</v>
      </c>
      <c r="T89" s="31">
        <v>0</v>
      </c>
    </row>
    <row r="90" spans="1:20" ht="32.25" customHeight="1" x14ac:dyDescent="0.25">
      <c r="B90" s="14">
        <f t="shared" si="7"/>
        <v>83</v>
      </c>
      <c r="C90" s="13">
        <v>45924</v>
      </c>
      <c r="D90" s="35">
        <v>2025</v>
      </c>
      <c r="E90" s="26" t="s">
        <v>30</v>
      </c>
      <c r="F90" s="26" t="s">
        <v>243</v>
      </c>
      <c r="G90" s="26" t="s">
        <v>498</v>
      </c>
      <c r="H90" s="26" t="s">
        <v>118</v>
      </c>
      <c r="I90" s="26" t="s">
        <v>118</v>
      </c>
      <c r="J90" s="26" t="s">
        <v>118</v>
      </c>
      <c r="K90" s="26" t="s">
        <v>302</v>
      </c>
      <c r="L90" s="26" t="s">
        <v>538</v>
      </c>
      <c r="M90" s="26" t="s">
        <v>527</v>
      </c>
      <c r="N90" s="10">
        <v>545</v>
      </c>
      <c r="O90" s="12">
        <v>248</v>
      </c>
      <c r="P90" s="11">
        <f t="shared" si="6"/>
        <v>135160</v>
      </c>
      <c r="Q90" s="26" t="s">
        <v>537</v>
      </c>
      <c r="R90" s="26" t="s">
        <v>6</v>
      </c>
      <c r="S90" s="10">
        <f t="shared" ref="S90:S96" si="8">N90</f>
        <v>545</v>
      </c>
      <c r="T90" s="10">
        <v>0</v>
      </c>
    </row>
    <row r="91" spans="1:20" ht="32.25" customHeight="1" x14ac:dyDescent="0.25">
      <c r="B91" s="14">
        <f t="shared" si="7"/>
        <v>84</v>
      </c>
      <c r="C91" s="13">
        <v>45924</v>
      </c>
      <c r="D91" s="35">
        <v>2025</v>
      </c>
      <c r="E91" s="26" t="s">
        <v>30</v>
      </c>
      <c r="F91" s="26" t="s">
        <v>243</v>
      </c>
      <c r="G91" s="26" t="s">
        <v>498</v>
      </c>
      <c r="H91" s="26" t="s">
        <v>118</v>
      </c>
      <c r="I91" s="26" t="s">
        <v>118</v>
      </c>
      <c r="J91" s="26" t="s">
        <v>118</v>
      </c>
      <c r="K91" s="26" t="s">
        <v>302</v>
      </c>
      <c r="L91" s="26" t="s">
        <v>536</v>
      </c>
      <c r="M91" s="26" t="s">
        <v>527</v>
      </c>
      <c r="N91" s="10">
        <v>109</v>
      </c>
      <c r="O91" s="12">
        <v>248</v>
      </c>
      <c r="P91" s="11">
        <f t="shared" si="6"/>
        <v>27032</v>
      </c>
      <c r="Q91" s="26" t="s">
        <v>535</v>
      </c>
      <c r="R91" s="26" t="s">
        <v>6</v>
      </c>
      <c r="S91" s="10">
        <f t="shared" si="8"/>
        <v>109</v>
      </c>
      <c r="T91" s="10">
        <v>0</v>
      </c>
    </row>
    <row r="92" spans="1:20" ht="32.25" customHeight="1" x14ac:dyDescent="0.25">
      <c r="B92" s="14">
        <f t="shared" si="7"/>
        <v>85</v>
      </c>
      <c r="C92" s="13">
        <v>45924</v>
      </c>
      <c r="D92" s="35">
        <v>2025</v>
      </c>
      <c r="E92" s="26" t="s">
        <v>30</v>
      </c>
      <c r="F92" s="26" t="s">
        <v>243</v>
      </c>
      <c r="G92" s="26" t="s">
        <v>498</v>
      </c>
      <c r="H92" s="26" t="s">
        <v>118</v>
      </c>
      <c r="I92" s="26" t="s">
        <v>118</v>
      </c>
      <c r="J92" s="26" t="s">
        <v>118</v>
      </c>
      <c r="K92" s="26" t="s">
        <v>302</v>
      </c>
      <c r="L92" s="26" t="s">
        <v>534</v>
      </c>
      <c r="M92" s="26" t="s">
        <v>527</v>
      </c>
      <c r="N92" s="10">
        <v>109</v>
      </c>
      <c r="O92" s="12">
        <v>248</v>
      </c>
      <c r="P92" s="11">
        <f t="shared" si="6"/>
        <v>27032</v>
      </c>
      <c r="Q92" s="26" t="s">
        <v>533</v>
      </c>
      <c r="R92" s="26" t="s">
        <v>6</v>
      </c>
      <c r="S92" s="10">
        <f t="shared" si="8"/>
        <v>109</v>
      </c>
      <c r="T92" s="10">
        <v>0</v>
      </c>
    </row>
    <row r="93" spans="1:20" ht="32.25" customHeight="1" x14ac:dyDescent="0.25">
      <c r="B93" s="14">
        <f t="shared" si="7"/>
        <v>86</v>
      </c>
      <c r="C93" s="13">
        <v>45924</v>
      </c>
      <c r="D93" s="35">
        <v>2025</v>
      </c>
      <c r="E93" s="26" t="s">
        <v>30</v>
      </c>
      <c r="F93" s="26" t="s">
        <v>243</v>
      </c>
      <c r="G93" s="26" t="s">
        <v>498</v>
      </c>
      <c r="H93" s="26" t="s">
        <v>118</v>
      </c>
      <c r="I93" s="26" t="s">
        <v>118</v>
      </c>
      <c r="J93" s="26" t="s">
        <v>118</v>
      </c>
      <c r="K93" s="26" t="s">
        <v>302</v>
      </c>
      <c r="L93" s="26" t="s">
        <v>532</v>
      </c>
      <c r="M93" s="26" t="s">
        <v>527</v>
      </c>
      <c r="N93" s="10">
        <v>327</v>
      </c>
      <c r="O93" s="12">
        <v>248</v>
      </c>
      <c r="P93" s="11">
        <f t="shared" si="6"/>
        <v>81096</v>
      </c>
      <c r="Q93" s="26" t="s">
        <v>531</v>
      </c>
      <c r="R93" s="26" t="s">
        <v>6</v>
      </c>
      <c r="S93" s="10">
        <f t="shared" si="8"/>
        <v>327</v>
      </c>
      <c r="T93" s="10">
        <v>0</v>
      </c>
    </row>
    <row r="94" spans="1:20" ht="32.25" customHeight="1" x14ac:dyDescent="0.25">
      <c r="B94" s="14">
        <f t="shared" si="7"/>
        <v>87</v>
      </c>
      <c r="C94" s="13">
        <v>45924</v>
      </c>
      <c r="D94" s="35">
        <v>2025</v>
      </c>
      <c r="E94" s="26" t="s">
        <v>30</v>
      </c>
      <c r="F94" s="26" t="s">
        <v>243</v>
      </c>
      <c r="G94" s="26" t="s">
        <v>498</v>
      </c>
      <c r="H94" s="26" t="s">
        <v>118</v>
      </c>
      <c r="I94" s="26" t="s">
        <v>118</v>
      </c>
      <c r="J94" s="26" t="s">
        <v>118</v>
      </c>
      <c r="K94" s="26" t="s">
        <v>302</v>
      </c>
      <c r="L94" s="26" t="s">
        <v>530</v>
      </c>
      <c r="M94" s="26" t="s">
        <v>527</v>
      </c>
      <c r="N94" s="10">
        <v>2725</v>
      </c>
      <c r="O94" s="12">
        <v>248</v>
      </c>
      <c r="P94" s="11">
        <f t="shared" si="6"/>
        <v>675800</v>
      </c>
      <c r="Q94" s="26" t="s">
        <v>529</v>
      </c>
      <c r="R94" s="26" t="s">
        <v>6</v>
      </c>
      <c r="S94" s="10">
        <f t="shared" si="8"/>
        <v>2725</v>
      </c>
      <c r="T94" s="10">
        <v>0</v>
      </c>
    </row>
    <row r="95" spans="1:20" ht="32.25" customHeight="1" x14ac:dyDescent="0.25">
      <c r="B95" s="14">
        <f t="shared" si="7"/>
        <v>88</v>
      </c>
      <c r="C95" s="13">
        <v>45924</v>
      </c>
      <c r="D95" s="35">
        <v>2025</v>
      </c>
      <c r="E95" s="26" t="s">
        <v>30</v>
      </c>
      <c r="F95" s="26" t="s">
        <v>243</v>
      </c>
      <c r="G95" s="26" t="s">
        <v>498</v>
      </c>
      <c r="H95" s="26" t="s">
        <v>118</v>
      </c>
      <c r="I95" s="26" t="s">
        <v>118</v>
      </c>
      <c r="J95" s="26" t="s">
        <v>118</v>
      </c>
      <c r="K95" s="26" t="s">
        <v>302</v>
      </c>
      <c r="L95" s="26" t="s">
        <v>528</v>
      </c>
      <c r="M95" s="26" t="s">
        <v>527</v>
      </c>
      <c r="N95" s="10">
        <v>327</v>
      </c>
      <c r="O95" s="12">
        <v>248</v>
      </c>
      <c r="P95" s="11">
        <f t="shared" si="6"/>
        <v>81096</v>
      </c>
      <c r="Q95" s="26" t="s">
        <v>526</v>
      </c>
      <c r="R95" s="26" t="s">
        <v>6</v>
      </c>
      <c r="S95" s="10">
        <f t="shared" si="8"/>
        <v>327</v>
      </c>
      <c r="T95" s="10">
        <v>0</v>
      </c>
    </row>
    <row r="96" spans="1:20" s="4" customFormat="1" ht="32.25" customHeight="1" x14ac:dyDescent="0.25">
      <c r="B96" s="14">
        <f t="shared" si="7"/>
        <v>89</v>
      </c>
      <c r="C96" s="13">
        <v>45924</v>
      </c>
      <c r="D96" s="35">
        <v>2025</v>
      </c>
      <c r="E96" s="26" t="s">
        <v>30</v>
      </c>
      <c r="F96" s="26" t="s">
        <v>243</v>
      </c>
      <c r="G96" s="26" t="s">
        <v>498</v>
      </c>
      <c r="H96" s="26" t="s">
        <v>118</v>
      </c>
      <c r="I96" s="26" t="s">
        <v>118</v>
      </c>
      <c r="J96" s="26" t="s">
        <v>118</v>
      </c>
      <c r="K96" s="26" t="s">
        <v>302</v>
      </c>
      <c r="L96" s="26" t="s">
        <v>89</v>
      </c>
      <c r="M96" s="26" t="s">
        <v>87</v>
      </c>
      <c r="N96" s="10">
        <v>109</v>
      </c>
      <c r="O96" s="12">
        <v>248</v>
      </c>
      <c r="P96" s="11">
        <f t="shared" si="6"/>
        <v>27032</v>
      </c>
      <c r="Q96" s="26" t="s">
        <v>88</v>
      </c>
      <c r="R96" s="26" t="s">
        <v>6</v>
      </c>
      <c r="S96" s="10">
        <f t="shared" si="8"/>
        <v>109</v>
      </c>
      <c r="T96" s="10">
        <v>0</v>
      </c>
    </row>
    <row r="97" spans="1:20" s="4" customFormat="1" ht="32.25" customHeight="1" x14ac:dyDescent="0.25">
      <c r="B97" s="14">
        <f t="shared" si="7"/>
        <v>90</v>
      </c>
      <c r="C97" s="13">
        <v>45924</v>
      </c>
      <c r="D97" s="35">
        <v>2025</v>
      </c>
      <c r="E97" s="26" t="s">
        <v>30</v>
      </c>
      <c r="F97" s="26" t="s">
        <v>243</v>
      </c>
      <c r="G97" s="26" t="s">
        <v>498</v>
      </c>
      <c r="H97" s="26" t="s">
        <v>118</v>
      </c>
      <c r="I97" s="26" t="s">
        <v>118</v>
      </c>
      <c r="J97" s="26" t="s">
        <v>118</v>
      </c>
      <c r="K97" s="26" t="s">
        <v>302</v>
      </c>
      <c r="L97" s="26" t="s">
        <v>130</v>
      </c>
      <c r="M97" s="26" t="s">
        <v>105</v>
      </c>
      <c r="N97" s="10">
        <v>109</v>
      </c>
      <c r="O97" s="12">
        <v>210</v>
      </c>
      <c r="P97" s="11">
        <f t="shared" si="6"/>
        <v>22890</v>
      </c>
      <c r="Q97" s="26" t="s">
        <v>119</v>
      </c>
      <c r="R97" s="26" t="s">
        <v>6</v>
      </c>
      <c r="S97" s="10">
        <f>+N97*8</f>
        <v>872</v>
      </c>
      <c r="T97" s="10">
        <v>0</v>
      </c>
    </row>
    <row r="98" spans="1:20" ht="34.5" customHeight="1" x14ac:dyDescent="0.25">
      <c r="A98" s="4"/>
      <c r="B98" s="14">
        <f t="shared" si="7"/>
        <v>91</v>
      </c>
      <c r="C98" s="13">
        <v>45916</v>
      </c>
      <c r="D98" s="25">
        <v>2025</v>
      </c>
      <c r="E98" s="26" t="s">
        <v>3</v>
      </c>
      <c r="F98" s="26" t="s">
        <v>221</v>
      </c>
      <c r="G98" s="26" t="s">
        <v>32</v>
      </c>
      <c r="H98" s="26" t="s">
        <v>525</v>
      </c>
      <c r="I98" s="26" t="s">
        <v>32</v>
      </c>
      <c r="J98" s="26" t="s">
        <v>524</v>
      </c>
      <c r="K98" s="26" t="s">
        <v>178</v>
      </c>
      <c r="L98" s="26" t="s">
        <v>133</v>
      </c>
      <c r="M98" s="26" t="s">
        <v>46</v>
      </c>
      <c r="N98" s="10">
        <v>126</v>
      </c>
      <c r="O98" s="12">
        <v>788.5</v>
      </c>
      <c r="P98" s="11">
        <f t="shared" si="6"/>
        <v>99351</v>
      </c>
      <c r="Q98" s="26" t="s">
        <v>132</v>
      </c>
      <c r="R98" s="26" t="s">
        <v>0</v>
      </c>
      <c r="S98" s="10">
        <f>N98*5</f>
        <v>630</v>
      </c>
      <c r="T98" s="10">
        <v>0</v>
      </c>
    </row>
    <row r="99" spans="1:20" ht="34.5" customHeight="1" x14ac:dyDescent="0.25">
      <c r="A99" s="4"/>
      <c r="B99" s="14">
        <f t="shared" si="7"/>
        <v>92</v>
      </c>
      <c r="C99" s="13">
        <v>45918</v>
      </c>
      <c r="D99" s="25">
        <v>2025</v>
      </c>
      <c r="E99" s="26" t="s">
        <v>5</v>
      </c>
      <c r="F99" s="26" t="s">
        <v>135</v>
      </c>
      <c r="G99" s="26" t="s">
        <v>523</v>
      </c>
      <c r="H99" s="26" t="s">
        <v>522</v>
      </c>
      <c r="I99" s="26" t="s">
        <v>56</v>
      </c>
      <c r="J99" s="26" t="s">
        <v>521</v>
      </c>
      <c r="K99" s="26" t="s">
        <v>175</v>
      </c>
      <c r="L99" s="26" t="s">
        <v>133</v>
      </c>
      <c r="M99" s="26" t="s">
        <v>46</v>
      </c>
      <c r="N99" s="10">
        <v>250</v>
      </c>
      <c r="O99" s="12">
        <v>788.5</v>
      </c>
      <c r="P99" s="11">
        <f t="shared" si="6"/>
        <v>197125</v>
      </c>
      <c r="Q99" s="26" t="s">
        <v>132</v>
      </c>
      <c r="R99" s="26" t="s">
        <v>0</v>
      </c>
      <c r="S99" s="10">
        <f>N99*5</f>
        <v>1250</v>
      </c>
      <c r="T99" s="10">
        <v>0</v>
      </c>
    </row>
    <row r="100" spans="1:20" s="28" customFormat="1" ht="34.5" customHeight="1" x14ac:dyDescent="0.25">
      <c r="B100" s="14">
        <f t="shared" si="7"/>
        <v>93</v>
      </c>
      <c r="C100" s="13">
        <v>45918</v>
      </c>
      <c r="D100" s="25">
        <v>2025</v>
      </c>
      <c r="E100" s="26" t="s">
        <v>5</v>
      </c>
      <c r="F100" s="26" t="s">
        <v>113</v>
      </c>
      <c r="G100" s="26" t="s">
        <v>520</v>
      </c>
      <c r="H100" s="26" t="s">
        <v>519</v>
      </c>
      <c r="I100" s="26" t="s">
        <v>32</v>
      </c>
      <c r="J100" s="26" t="s">
        <v>518</v>
      </c>
      <c r="K100" s="26" t="s">
        <v>174</v>
      </c>
      <c r="L100" s="26" t="s">
        <v>110</v>
      </c>
      <c r="M100" s="26" t="s">
        <v>46</v>
      </c>
      <c r="N100" s="10">
        <v>48</v>
      </c>
      <c r="O100" s="12">
        <v>1125</v>
      </c>
      <c r="P100" s="11">
        <f t="shared" si="6"/>
        <v>54000</v>
      </c>
      <c r="Q100" s="26" t="s">
        <v>109</v>
      </c>
      <c r="R100" s="26" t="s">
        <v>0</v>
      </c>
      <c r="S100" s="10">
        <f>N100*5</f>
        <v>240</v>
      </c>
      <c r="T100" s="10">
        <v>0</v>
      </c>
    </row>
    <row r="101" spans="1:20" s="28" customFormat="1" ht="34.5" customHeight="1" x14ac:dyDescent="0.25">
      <c r="B101" s="14">
        <f t="shared" si="7"/>
        <v>94</v>
      </c>
      <c r="C101" s="13">
        <v>45919</v>
      </c>
      <c r="D101" s="25">
        <v>2025</v>
      </c>
      <c r="E101" s="26" t="s">
        <v>28</v>
      </c>
      <c r="F101" s="26" t="s">
        <v>44</v>
      </c>
      <c r="G101" s="26" t="s">
        <v>44</v>
      </c>
      <c r="H101" s="26" t="s">
        <v>500</v>
      </c>
      <c r="I101" s="26" t="s">
        <v>4</v>
      </c>
      <c r="J101" s="26" t="s">
        <v>216</v>
      </c>
      <c r="K101" s="26" t="s">
        <v>517</v>
      </c>
      <c r="L101" s="26" t="s">
        <v>124</v>
      </c>
      <c r="M101" s="26" t="s">
        <v>87</v>
      </c>
      <c r="N101" s="31">
        <v>50</v>
      </c>
      <c r="O101" s="33">
        <v>111.36</v>
      </c>
      <c r="P101" s="32">
        <f t="shared" si="6"/>
        <v>5568</v>
      </c>
      <c r="Q101" s="26" t="s">
        <v>120</v>
      </c>
      <c r="R101" s="26" t="s">
        <v>0</v>
      </c>
      <c r="S101" s="31">
        <f>N101</f>
        <v>50</v>
      </c>
      <c r="T101" s="31">
        <v>0</v>
      </c>
    </row>
    <row r="102" spans="1:20" ht="34.5" x14ac:dyDescent="0.25">
      <c r="B102" s="14">
        <f t="shared" si="7"/>
        <v>95</v>
      </c>
      <c r="C102" s="13">
        <v>45919</v>
      </c>
      <c r="D102" s="25">
        <v>2025</v>
      </c>
      <c r="E102" s="26" t="s">
        <v>28</v>
      </c>
      <c r="F102" s="26" t="s">
        <v>44</v>
      </c>
      <c r="G102" s="26" t="s">
        <v>44</v>
      </c>
      <c r="H102" s="26" t="s">
        <v>500</v>
      </c>
      <c r="I102" s="26" t="s">
        <v>4</v>
      </c>
      <c r="J102" s="26" t="s">
        <v>216</v>
      </c>
      <c r="K102" s="26" t="s">
        <v>517</v>
      </c>
      <c r="L102" s="26" t="s">
        <v>165</v>
      </c>
      <c r="M102" s="26" t="s">
        <v>87</v>
      </c>
      <c r="N102" s="31">
        <v>50</v>
      </c>
      <c r="O102" s="33">
        <v>135.19</v>
      </c>
      <c r="P102" s="32">
        <f t="shared" si="6"/>
        <v>6759.5</v>
      </c>
      <c r="Q102" s="26" t="s">
        <v>120</v>
      </c>
      <c r="R102" s="26" t="s">
        <v>0</v>
      </c>
      <c r="S102" s="31">
        <f>N102</f>
        <v>50</v>
      </c>
      <c r="T102" s="31">
        <v>0</v>
      </c>
    </row>
    <row r="103" spans="1:20" ht="34.5" x14ac:dyDescent="0.25">
      <c r="B103" s="14">
        <f t="shared" si="7"/>
        <v>96</v>
      </c>
      <c r="C103" s="13">
        <v>45919</v>
      </c>
      <c r="D103" s="25">
        <v>2025</v>
      </c>
      <c r="E103" s="26" t="s">
        <v>28</v>
      </c>
      <c r="F103" s="26" t="s">
        <v>44</v>
      </c>
      <c r="G103" s="26" t="s">
        <v>44</v>
      </c>
      <c r="H103" s="26" t="s">
        <v>500</v>
      </c>
      <c r="I103" s="26" t="s">
        <v>4</v>
      </c>
      <c r="J103" s="26" t="s">
        <v>216</v>
      </c>
      <c r="K103" s="26" t="s">
        <v>517</v>
      </c>
      <c r="L103" s="26" t="s">
        <v>123</v>
      </c>
      <c r="M103" s="26" t="s">
        <v>87</v>
      </c>
      <c r="N103" s="31">
        <v>50</v>
      </c>
      <c r="O103" s="33">
        <v>41.03</v>
      </c>
      <c r="P103" s="32">
        <f t="shared" si="6"/>
        <v>2051.5</v>
      </c>
      <c r="Q103" s="26" t="s">
        <v>120</v>
      </c>
      <c r="R103" s="26" t="s">
        <v>0</v>
      </c>
      <c r="S103" s="31">
        <f>N103</f>
        <v>50</v>
      </c>
      <c r="T103" s="31">
        <v>0</v>
      </c>
    </row>
    <row r="104" spans="1:20" ht="34.5" x14ac:dyDescent="0.25">
      <c r="B104" s="14">
        <f t="shared" si="7"/>
        <v>97</v>
      </c>
      <c r="C104" s="13">
        <v>45919</v>
      </c>
      <c r="D104" s="25">
        <v>2025</v>
      </c>
      <c r="E104" s="26" t="s">
        <v>28</v>
      </c>
      <c r="F104" s="26" t="s">
        <v>44</v>
      </c>
      <c r="G104" s="26" t="s">
        <v>44</v>
      </c>
      <c r="H104" s="26" t="s">
        <v>500</v>
      </c>
      <c r="I104" s="26" t="s">
        <v>4</v>
      </c>
      <c r="J104" s="26" t="s">
        <v>216</v>
      </c>
      <c r="K104" s="26" t="s">
        <v>517</v>
      </c>
      <c r="L104" s="26" t="s">
        <v>122</v>
      </c>
      <c r="M104" s="26" t="s">
        <v>87</v>
      </c>
      <c r="N104" s="31">
        <v>50</v>
      </c>
      <c r="O104" s="33">
        <v>64.72</v>
      </c>
      <c r="P104" s="32">
        <f t="shared" ref="P104:P135" si="9">+N104*O104</f>
        <v>3236</v>
      </c>
      <c r="Q104" s="26" t="s">
        <v>120</v>
      </c>
      <c r="R104" s="26" t="s">
        <v>0</v>
      </c>
      <c r="S104" s="31">
        <f>N104</f>
        <v>50</v>
      </c>
      <c r="T104" s="31">
        <v>0</v>
      </c>
    </row>
    <row r="105" spans="1:20" ht="34.5" x14ac:dyDescent="0.25">
      <c r="B105" s="14">
        <f t="shared" si="7"/>
        <v>98</v>
      </c>
      <c r="C105" s="13">
        <v>45919</v>
      </c>
      <c r="D105" s="25">
        <v>2025</v>
      </c>
      <c r="E105" s="26" t="s">
        <v>28</v>
      </c>
      <c r="F105" s="26" t="s">
        <v>44</v>
      </c>
      <c r="G105" s="26" t="s">
        <v>44</v>
      </c>
      <c r="H105" s="26" t="s">
        <v>500</v>
      </c>
      <c r="I105" s="26" t="s">
        <v>4</v>
      </c>
      <c r="J105" s="26" t="s">
        <v>216</v>
      </c>
      <c r="K105" s="26" t="s">
        <v>517</v>
      </c>
      <c r="L105" s="26" t="s">
        <v>157</v>
      </c>
      <c r="M105" s="26" t="s">
        <v>87</v>
      </c>
      <c r="N105" s="31">
        <v>50</v>
      </c>
      <c r="O105" s="33">
        <v>67.540000000000006</v>
      </c>
      <c r="P105" s="32">
        <f t="shared" si="9"/>
        <v>3377.0000000000005</v>
      </c>
      <c r="Q105" s="26" t="s">
        <v>120</v>
      </c>
      <c r="R105" s="26" t="s">
        <v>0</v>
      </c>
      <c r="S105" s="31">
        <f>N105</f>
        <v>50</v>
      </c>
      <c r="T105" s="31">
        <v>0</v>
      </c>
    </row>
    <row r="106" spans="1:20" s="28" customFormat="1" ht="34.5" customHeight="1" x14ac:dyDescent="0.25">
      <c r="B106" s="14">
        <f t="shared" si="7"/>
        <v>99</v>
      </c>
      <c r="C106" s="13">
        <v>45919</v>
      </c>
      <c r="D106" s="25">
        <v>2025</v>
      </c>
      <c r="E106" s="26" t="s">
        <v>28</v>
      </c>
      <c r="F106" s="26" t="s">
        <v>44</v>
      </c>
      <c r="G106" s="26" t="s">
        <v>44</v>
      </c>
      <c r="H106" s="26" t="s">
        <v>500</v>
      </c>
      <c r="I106" s="26" t="s">
        <v>4</v>
      </c>
      <c r="J106" s="26" t="s">
        <v>216</v>
      </c>
      <c r="K106" s="26" t="s">
        <v>517</v>
      </c>
      <c r="L106" s="26" t="s">
        <v>110</v>
      </c>
      <c r="M106" s="26" t="s">
        <v>46</v>
      </c>
      <c r="N106" s="31">
        <v>50</v>
      </c>
      <c r="O106" s="12">
        <v>1125</v>
      </c>
      <c r="P106" s="11">
        <f t="shared" si="9"/>
        <v>56250</v>
      </c>
      <c r="Q106" s="26" t="s">
        <v>109</v>
      </c>
      <c r="R106" s="26" t="s">
        <v>0</v>
      </c>
      <c r="S106" s="10">
        <f>N106*5</f>
        <v>250</v>
      </c>
      <c r="T106" s="10">
        <v>0</v>
      </c>
    </row>
    <row r="107" spans="1:20" ht="34.5" customHeight="1" x14ac:dyDescent="0.25">
      <c r="A107" s="4"/>
      <c r="B107" s="14">
        <f t="shared" si="7"/>
        <v>100</v>
      </c>
      <c r="C107" s="13">
        <v>45919</v>
      </c>
      <c r="D107" s="25">
        <v>2025</v>
      </c>
      <c r="E107" s="26" t="s">
        <v>28</v>
      </c>
      <c r="F107" s="26" t="s">
        <v>44</v>
      </c>
      <c r="G107" s="26" t="s">
        <v>44</v>
      </c>
      <c r="H107" s="26" t="s">
        <v>500</v>
      </c>
      <c r="I107" s="26" t="s">
        <v>4</v>
      </c>
      <c r="J107" s="26" t="s">
        <v>216</v>
      </c>
      <c r="K107" s="26" t="s">
        <v>517</v>
      </c>
      <c r="L107" s="26" t="s">
        <v>133</v>
      </c>
      <c r="M107" s="26" t="s">
        <v>46</v>
      </c>
      <c r="N107" s="31">
        <v>50</v>
      </c>
      <c r="O107" s="12">
        <v>788.5</v>
      </c>
      <c r="P107" s="11">
        <f t="shared" si="9"/>
        <v>39425</v>
      </c>
      <c r="Q107" s="26" t="s">
        <v>132</v>
      </c>
      <c r="R107" s="26" t="s">
        <v>0</v>
      </c>
      <c r="S107" s="10">
        <f>N107*5</f>
        <v>250</v>
      </c>
      <c r="T107" s="10">
        <v>0</v>
      </c>
    </row>
    <row r="108" spans="1:20" s="27" customFormat="1" ht="34.5" customHeight="1" x14ac:dyDescent="0.25">
      <c r="B108" s="14">
        <f t="shared" si="7"/>
        <v>101</v>
      </c>
      <c r="C108" s="13">
        <v>45919</v>
      </c>
      <c r="D108" s="25">
        <v>2025</v>
      </c>
      <c r="E108" s="26" t="s">
        <v>18</v>
      </c>
      <c r="F108" s="26" t="s">
        <v>64</v>
      </c>
      <c r="G108" s="26" t="s">
        <v>65</v>
      </c>
      <c r="H108" s="26" t="s">
        <v>516</v>
      </c>
      <c r="I108" s="26" t="s">
        <v>22</v>
      </c>
      <c r="J108" s="26" t="s">
        <v>268</v>
      </c>
      <c r="K108" s="26" t="s">
        <v>515</v>
      </c>
      <c r="L108" s="26" t="s">
        <v>514</v>
      </c>
      <c r="M108" s="26" t="s">
        <v>7</v>
      </c>
      <c r="N108" s="10">
        <v>175</v>
      </c>
      <c r="O108" s="12">
        <v>95</v>
      </c>
      <c r="P108" s="11">
        <f t="shared" si="9"/>
        <v>16625</v>
      </c>
      <c r="Q108" s="26" t="s">
        <v>513</v>
      </c>
      <c r="R108" s="29" t="s">
        <v>0</v>
      </c>
      <c r="S108" s="10">
        <f>+N108/10</f>
        <v>17.5</v>
      </c>
      <c r="T108" s="10">
        <v>0</v>
      </c>
    </row>
    <row r="109" spans="1:20" ht="34.5" customHeight="1" x14ac:dyDescent="0.25">
      <c r="A109" s="4"/>
      <c r="B109" s="14">
        <f t="shared" si="7"/>
        <v>102</v>
      </c>
      <c r="C109" s="13">
        <v>45924</v>
      </c>
      <c r="D109" s="35">
        <v>2025</v>
      </c>
      <c r="E109" s="26" t="s">
        <v>30</v>
      </c>
      <c r="F109" s="26" t="s">
        <v>243</v>
      </c>
      <c r="G109" s="26" t="s">
        <v>498</v>
      </c>
      <c r="H109" s="26" t="s">
        <v>118</v>
      </c>
      <c r="I109" s="26" t="s">
        <v>118</v>
      </c>
      <c r="J109" s="26" t="s">
        <v>118</v>
      </c>
      <c r="K109" s="26" t="s">
        <v>512</v>
      </c>
      <c r="L109" s="26" t="s">
        <v>133</v>
      </c>
      <c r="M109" s="26" t="s">
        <v>46</v>
      </c>
      <c r="N109" s="10">
        <v>109</v>
      </c>
      <c r="O109" s="12">
        <v>788.5</v>
      </c>
      <c r="P109" s="11">
        <f t="shared" si="9"/>
        <v>85946.5</v>
      </c>
      <c r="Q109" s="26" t="s">
        <v>132</v>
      </c>
      <c r="R109" s="26" t="s">
        <v>0</v>
      </c>
      <c r="S109" s="10">
        <f>N109*5</f>
        <v>545</v>
      </c>
      <c r="T109" s="10">
        <v>0</v>
      </c>
    </row>
    <row r="110" spans="1:20" ht="34.5" customHeight="1" x14ac:dyDescent="0.25">
      <c r="B110" s="14">
        <f t="shared" si="7"/>
        <v>103</v>
      </c>
      <c r="C110" s="13">
        <v>45924</v>
      </c>
      <c r="D110" s="35">
        <v>2025</v>
      </c>
      <c r="E110" s="26" t="s">
        <v>9</v>
      </c>
      <c r="F110" s="26" t="s">
        <v>511</v>
      </c>
      <c r="G110" s="26" t="s">
        <v>511</v>
      </c>
      <c r="H110" s="26" t="s">
        <v>510</v>
      </c>
      <c r="I110" s="26" t="s">
        <v>509</v>
      </c>
      <c r="J110" s="26" t="s">
        <v>240</v>
      </c>
      <c r="K110" s="26" t="s">
        <v>508</v>
      </c>
      <c r="L110" s="26" t="s">
        <v>156</v>
      </c>
      <c r="M110" s="26" t="s">
        <v>100</v>
      </c>
      <c r="N110" s="10">
        <v>100</v>
      </c>
      <c r="O110" s="12">
        <v>318</v>
      </c>
      <c r="P110" s="11">
        <f t="shared" si="9"/>
        <v>31800</v>
      </c>
      <c r="Q110" s="26" t="s">
        <v>99</v>
      </c>
      <c r="R110" s="26" t="s">
        <v>0</v>
      </c>
      <c r="S110" s="10">
        <f>N110</f>
        <v>100</v>
      </c>
      <c r="T110" s="10">
        <v>0</v>
      </c>
    </row>
    <row r="111" spans="1:20" s="28" customFormat="1" ht="34.5" customHeight="1" x14ac:dyDescent="0.25">
      <c r="B111" s="14">
        <f t="shared" si="7"/>
        <v>104</v>
      </c>
      <c r="C111" s="13">
        <v>45924</v>
      </c>
      <c r="D111" s="25">
        <v>2025</v>
      </c>
      <c r="E111" s="26" t="s">
        <v>5</v>
      </c>
      <c r="F111" s="26" t="s">
        <v>196</v>
      </c>
      <c r="G111" s="26" t="s">
        <v>195</v>
      </c>
      <c r="H111" s="26" t="s">
        <v>194</v>
      </c>
      <c r="I111" s="26" t="s">
        <v>32</v>
      </c>
      <c r="J111" s="26" t="s">
        <v>193</v>
      </c>
      <c r="K111" s="26" t="s">
        <v>507</v>
      </c>
      <c r="L111" s="26" t="s">
        <v>110</v>
      </c>
      <c r="M111" s="26" t="s">
        <v>46</v>
      </c>
      <c r="N111" s="10">
        <v>229</v>
      </c>
      <c r="O111" s="12">
        <v>1125</v>
      </c>
      <c r="P111" s="11">
        <f t="shared" si="9"/>
        <v>257625</v>
      </c>
      <c r="Q111" s="26" t="s">
        <v>109</v>
      </c>
      <c r="R111" s="26" t="s">
        <v>0</v>
      </c>
      <c r="S111" s="10">
        <f>N111*5</f>
        <v>1145</v>
      </c>
      <c r="T111" s="10">
        <v>0</v>
      </c>
    </row>
    <row r="112" spans="1:20" ht="34.5" customHeight="1" x14ac:dyDescent="0.25">
      <c r="A112" s="4"/>
      <c r="B112" s="14">
        <f t="shared" si="7"/>
        <v>105</v>
      </c>
      <c r="C112" s="13">
        <v>45924</v>
      </c>
      <c r="D112" s="25">
        <v>2025</v>
      </c>
      <c r="E112" s="26" t="s">
        <v>9</v>
      </c>
      <c r="F112" s="26" t="s">
        <v>213</v>
      </c>
      <c r="G112" s="26" t="s">
        <v>506</v>
      </c>
      <c r="H112" s="26" t="s">
        <v>505</v>
      </c>
      <c r="I112" s="26" t="s">
        <v>134</v>
      </c>
      <c r="J112" s="26" t="s">
        <v>504</v>
      </c>
      <c r="K112" s="26" t="s">
        <v>503</v>
      </c>
      <c r="L112" s="26" t="s">
        <v>133</v>
      </c>
      <c r="M112" s="26" t="s">
        <v>46</v>
      </c>
      <c r="N112" s="31">
        <v>66</v>
      </c>
      <c r="O112" s="12">
        <v>788.5</v>
      </c>
      <c r="P112" s="11">
        <f t="shared" si="9"/>
        <v>52041</v>
      </c>
      <c r="Q112" s="26" t="s">
        <v>132</v>
      </c>
      <c r="R112" s="26" t="s">
        <v>0</v>
      </c>
      <c r="S112" s="10">
        <f>N112*5</f>
        <v>330</v>
      </c>
      <c r="T112" s="10">
        <v>0</v>
      </c>
    </row>
    <row r="113" spans="1:20" s="27" customFormat="1" ht="34.5" customHeight="1" x14ac:dyDescent="0.25">
      <c r="B113" s="14">
        <f t="shared" si="7"/>
        <v>106</v>
      </c>
      <c r="C113" s="13">
        <v>45916</v>
      </c>
      <c r="D113" s="25">
        <v>2025</v>
      </c>
      <c r="E113" s="26" t="s">
        <v>29</v>
      </c>
      <c r="F113" s="26" t="s">
        <v>203</v>
      </c>
      <c r="G113" s="26" t="s">
        <v>203</v>
      </c>
      <c r="H113" s="26" t="s">
        <v>202</v>
      </c>
      <c r="I113" s="26" t="s">
        <v>4</v>
      </c>
      <c r="J113" s="26" t="s">
        <v>201</v>
      </c>
      <c r="K113" s="26" t="s">
        <v>502</v>
      </c>
      <c r="L113" s="26" t="s">
        <v>59</v>
      </c>
      <c r="M113" s="26" t="s">
        <v>57</v>
      </c>
      <c r="N113" s="10">
        <v>600</v>
      </c>
      <c r="O113" s="12">
        <v>2548</v>
      </c>
      <c r="P113" s="11">
        <f t="shared" si="9"/>
        <v>1528800</v>
      </c>
      <c r="Q113" s="26" t="s">
        <v>104</v>
      </c>
      <c r="R113" s="26" t="s">
        <v>1</v>
      </c>
      <c r="S113" s="10">
        <f>N113</f>
        <v>600</v>
      </c>
      <c r="T113" s="10">
        <v>0</v>
      </c>
    </row>
    <row r="114" spans="1:20" ht="34.5" customHeight="1" x14ac:dyDescent="0.25">
      <c r="B114" s="14">
        <f t="shared" si="7"/>
        <v>107</v>
      </c>
      <c r="C114" s="13">
        <v>45919</v>
      </c>
      <c r="D114" s="25">
        <v>2025</v>
      </c>
      <c r="E114" s="26" t="s">
        <v>28</v>
      </c>
      <c r="F114" s="26" t="s">
        <v>44</v>
      </c>
      <c r="G114" s="26" t="s">
        <v>44</v>
      </c>
      <c r="H114" s="26" t="s">
        <v>500</v>
      </c>
      <c r="I114" s="26" t="s">
        <v>4</v>
      </c>
      <c r="J114" s="26" t="s">
        <v>216</v>
      </c>
      <c r="K114" s="26" t="s">
        <v>501</v>
      </c>
      <c r="L114" s="26" t="s">
        <v>103</v>
      </c>
      <c r="M114" s="26" t="s">
        <v>102</v>
      </c>
      <c r="N114" s="10">
        <v>22</v>
      </c>
      <c r="O114" s="12">
        <v>1635</v>
      </c>
      <c r="P114" s="11">
        <f t="shared" si="9"/>
        <v>35970</v>
      </c>
      <c r="Q114" s="26" t="s">
        <v>101</v>
      </c>
      <c r="R114" s="26" t="s">
        <v>1</v>
      </c>
      <c r="S114" s="10">
        <f>N114</f>
        <v>22</v>
      </c>
      <c r="T114" s="10">
        <v>0</v>
      </c>
    </row>
    <row r="115" spans="1:20" ht="34.5" customHeight="1" x14ac:dyDescent="0.25">
      <c r="A115" s="28"/>
      <c r="B115" s="14">
        <f t="shared" si="7"/>
        <v>108</v>
      </c>
      <c r="C115" s="13">
        <v>45919</v>
      </c>
      <c r="D115" s="25">
        <v>2025</v>
      </c>
      <c r="E115" s="26" t="s">
        <v>28</v>
      </c>
      <c r="F115" s="26" t="s">
        <v>44</v>
      </c>
      <c r="G115" s="26" t="s">
        <v>44</v>
      </c>
      <c r="H115" s="26" t="s">
        <v>500</v>
      </c>
      <c r="I115" s="26" t="s">
        <v>4</v>
      </c>
      <c r="J115" s="26" t="s">
        <v>216</v>
      </c>
      <c r="K115" s="26" t="s">
        <v>501</v>
      </c>
      <c r="L115" s="26" t="s">
        <v>97</v>
      </c>
      <c r="M115" s="26" t="s">
        <v>80</v>
      </c>
      <c r="N115" s="10">
        <v>50</v>
      </c>
      <c r="O115" s="12">
        <v>405</v>
      </c>
      <c r="P115" s="11">
        <f t="shared" si="9"/>
        <v>20250</v>
      </c>
      <c r="Q115" s="26" t="s">
        <v>98</v>
      </c>
      <c r="R115" s="26" t="s">
        <v>1</v>
      </c>
      <c r="S115" s="10">
        <f>+N115</f>
        <v>50</v>
      </c>
      <c r="T115" s="10">
        <v>0</v>
      </c>
    </row>
    <row r="116" spans="1:20" ht="34.5" customHeight="1" x14ac:dyDescent="0.25">
      <c r="B116" s="14">
        <f t="shared" si="7"/>
        <v>109</v>
      </c>
      <c r="C116" s="13">
        <v>45919</v>
      </c>
      <c r="D116" s="25">
        <v>2025</v>
      </c>
      <c r="E116" s="26" t="s">
        <v>28</v>
      </c>
      <c r="F116" s="26" t="s">
        <v>44</v>
      </c>
      <c r="G116" s="26" t="s">
        <v>44</v>
      </c>
      <c r="H116" s="26" t="s">
        <v>500</v>
      </c>
      <c r="I116" s="26" t="s">
        <v>4</v>
      </c>
      <c r="J116" s="26" t="s">
        <v>216</v>
      </c>
      <c r="K116" s="26" t="s">
        <v>499</v>
      </c>
      <c r="L116" s="26" t="s">
        <v>103</v>
      </c>
      <c r="M116" s="26" t="s">
        <v>102</v>
      </c>
      <c r="N116" s="10">
        <v>136</v>
      </c>
      <c r="O116" s="12">
        <v>1635</v>
      </c>
      <c r="P116" s="11">
        <f t="shared" si="9"/>
        <v>222360</v>
      </c>
      <c r="Q116" s="26" t="s">
        <v>101</v>
      </c>
      <c r="R116" s="26" t="s">
        <v>1</v>
      </c>
      <c r="S116" s="10">
        <f>N116</f>
        <v>136</v>
      </c>
      <c r="T116" s="10">
        <v>0</v>
      </c>
    </row>
    <row r="117" spans="1:20" ht="34.5" customHeight="1" x14ac:dyDescent="0.25">
      <c r="A117" s="28"/>
      <c r="B117" s="14">
        <f t="shared" si="7"/>
        <v>110</v>
      </c>
      <c r="C117" s="13">
        <v>45924</v>
      </c>
      <c r="D117" s="35">
        <v>2025</v>
      </c>
      <c r="E117" s="26" t="s">
        <v>30</v>
      </c>
      <c r="F117" s="26" t="s">
        <v>243</v>
      </c>
      <c r="G117" s="26" t="s">
        <v>498</v>
      </c>
      <c r="H117" s="26" t="s">
        <v>118</v>
      </c>
      <c r="I117" s="26" t="s">
        <v>118</v>
      </c>
      <c r="J117" s="26" t="s">
        <v>118</v>
      </c>
      <c r="K117" s="26" t="s">
        <v>497</v>
      </c>
      <c r="L117" s="26" t="s">
        <v>97</v>
      </c>
      <c r="M117" s="26" t="s">
        <v>80</v>
      </c>
      <c r="N117" s="10">
        <v>109</v>
      </c>
      <c r="O117" s="12">
        <v>405</v>
      </c>
      <c r="P117" s="11">
        <f t="shared" si="9"/>
        <v>44145</v>
      </c>
      <c r="Q117" s="26" t="s">
        <v>98</v>
      </c>
      <c r="R117" s="26" t="s">
        <v>1</v>
      </c>
      <c r="S117" s="10">
        <f>+N117</f>
        <v>109</v>
      </c>
      <c r="T117" s="10">
        <v>0</v>
      </c>
    </row>
    <row r="118" spans="1:20" ht="34.5" customHeight="1" x14ac:dyDescent="0.25">
      <c r="B118" s="14">
        <f t="shared" si="7"/>
        <v>111</v>
      </c>
      <c r="C118" s="13">
        <v>45924</v>
      </c>
      <c r="D118" s="35">
        <v>2025</v>
      </c>
      <c r="E118" s="26" t="s">
        <v>18</v>
      </c>
      <c r="F118" s="26" t="s">
        <v>51</v>
      </c>
      <c r="G118" s="26" t="s">
        <v>496</v>
      </c>
      <c r="H118" s="26" t="s">
        <v>495</v>
      </c>
      <c r="I118" s="26" t="s">
        <v>22</v>
      </c>
      <c r="J118" s="26" t="s">
        <v>271</v>
      </c>
      <c r="K118" s="26" t="s">
        <v>494</v>
      </c>
      <c r="L118" s="26" t="s">
        <v>103</v>
      </c>
      <c r="M118" s="26" t="s">
        <v>102</v>
      </c>
      <c r="N118" s="10">
        <v>15</v>
      </c>
      <c r="O118" s="12">
        <v>1635</v>
      </c>
      <c r="P118" s="11">
        <f t="shared" si="9"/>
        <v>24525</v>
      </c>
      <c r="Q118" s="26" t="s">
        <v>101</v>
      </c>
      <c r="R118" s="26" t="s">
        <v>1</v>
      </c>
      <c r="S118" s="10">
        <f>N118</f>
        <v>15</v>
      </c>
      <c r="T118" s="10">
        <v>0</v>
      </c>
    </row>
    <row r="119" spans="1:20" ht="34.5" customHeight="1" x14ac:dyDescent="0.25">
      <c r="B119" s="14">
        <f t="shared" si="7"/>
        <v>112</v>
      </c>
      <c r="C119" s="13">
        <v>45924</v>
      </c>
      <c r="D119" s="35">
        <v>2025</v>
      </c>
      <c r="E119" s="26" t="s">
        <v>18</v>
      </c>
      <c r="F119" s="26" t="s">
        <v>51</v>
      </c>
      <c r="G119" s="26" t="s">
        <v>61</v>
      </c>
      <c r="H119" s="26" t="s">
        <v>493</v>
      </c>
      <c r="I119" s="26" t="s">
        <v>22</v>
      </c>
      <c r="J119" s="26" t="s">
        <v>270</v>
      </c>
      <c r="K119" s="26" t="s">
        <v>492</v>
      </c>
      <c r="L119" s="26" t="s">
        <v>103</v>
      </c>
      <c r="M119" s="26" t="s">
        <v>102</v>
      </c>
      <c r="N119" s="10">
        <v>75</v>
      </c>
      <c r="O119" s="12">
        <v>1635</v>
      </c>
      <c r="P119" s="11">
        <f t="shared" si="9"/>
        <v>122625</v>
      </c>
      <c r="Q119" s="26" t="s">
        <v>101</v>
      </c>
      <c r="R119" s="26" t="s">
        <v>1</v>
      </c>
      <c r="S119" s="10">
        <f>N119</f>
        <v>75</v>
      </c>
      <c r="T119" s="10">
        <v>0</v>
      </c>
    </row>
    <row r="120" spans="1:20" ht="34.5" customHeight="1" x14ac:dyDescent="0.25">
      <c r="B120" s="14">
        <f t="shared" si="7"/>
        <v>113</v>
      </c>
      <c r="C120" s="13">
        <v>45924</v>
      </c>
      <c r="D120" s="35">
        <v>2025</v>
      </c>
      <c r="E120" s="26" t="s">
        <v>18</v>
      </c>
      <c r="F120" s="26" t="s">
        <v>51</v>
      </c>
      <c r="G120" s="26" t="s">
        <v>62</v>
      </c>
      <c r="H120" s="26" t="s">
        <v>491</v>
      </c>
      <c r="I120" s="26" t="s">
        <v>22</v>
      </c>
      <c r="J120" s="26" t="s">
        <v>269</v>
      </c>
      <c r="K120" s="26" t="s">
        <v>490</v>
      </c>
      <c r="L120" s="26" t="s">
        <v>103</v>
      </c>
      <c r="M120" s="26" t="s">
        <v>102</v>
      </c>
      <c r="N120" s="10">
        <v>38</v>
      </c>
      <c r="O120" s="12">
        <v>1635</v>
      </c>
      <c r="P120" s="11">
        <f t="shared" si="9"/>
        <v>62130</v>
      </c>
      <c r="Q120" s="26" t="s">
        <v>101</v>
      </c>
      <c r="R120" s="26" t="s">
        <v>1</v>
      </c>
      <c r="S120" s="10">
        <f>N120</f>
        <v>38</v>
      </c>
      <c r="T120" s="10">
        <v>0</v>
      </c>
    </row>
    <row r="121" spans="1:20" ht="34.5" customHeight="1" x14ac:dyDescent="0.25">
      <c r="B121" s="14">
        <f t="shared" si="7"/>
        <v>114</v>
      </c>
      <c r="C121" s="13">
        <v>45924</v>
      </c>
      <c r="D121" s="35">
        <v>2025</v>
      </c>
      <c r="E121" s="26" t="s">
        <v>18</v>
      </c>
      <c r="F121" s="26" t="s">
        <v>254</v>
      </c>
      <c r="G121" s="26" t="s">
        <v>255</v>
      </c>
      <c r="H121" s="26" t="s">
        <v>489</v>
      </c>
      <c r="I121" s="26" t="s">
        <v>134</v>
      </c>
      <c r="J121" s="26" t="s">
        <v>488</v>
      </c>
      <c r="K121" s="26" t="s">
        <v>487</v>
      </c>
      <c r="L121" s="26" t="s">
        <v>103</v>
      </c>
      <c r="M121" s="26" t="s">
        <v>102</v>
      </c>
      <c r="N121" s="10">
        <v>50</v>
      </c>
      <c r="O121" s="12">
        <v>1635</v>
      </c>
      <c r="P121" s="11">
        <f t="shared" si="9"/>
        <v>81750</v>
      </c>
      <c r="Q121" s="26" t="s">
        <v>101</v>
      </c>
      <c r="R121" s="26" t="s">
        <v>1</v>
      </c>
      <c r="S121" s="10">
        <f>N121</f>
        <v>50</v>
      </c>
      <c r="T121" s="10">
        <v>0</v>
      </c>
    </row>
    <row r="122" spans="1:20" ht="34.5" customHeight="1" x14ac:dyDescent="0.25">
      <c r="B122" s="14">
        <f t="shared" si="7"/>
        <v>115</v>
      </c>
      <c r="C122" s="13">
        <v>45924</v>
      </c>
      <c r="D122" s="35">
        <v>2025</v>
      </c>
      <c r="E122" s="26" t="s">
        <v>18</v>
      </c>
      <c r="F122" s="26" t="s">
        <v>254</v>
      </c>
      <c r="G122" s="26" t="s">
        <v>486</v>
      </c>
      <c r="H122" s="26" t="s">
        <v>485</v>
      </c>
      <c r="I122" s="26" t="s">
        <v>134</v>
      </c>
      <c r="J122" s="26" t="s">
        <v>483</v>
      </c>
      <c r="K122" s="26" t="s">
        <v>484</v>
      </c>
      <c r="L122" s="26" t="s">
        <v>103</v>
      </c>
      <c r="M122" s="26" t="s">
        <v>102</v>
      </c>
      <c r="N122" s="10">
        <v>50</v>
      </c>
      <c r="O122" s="12">
        <v>1635</v>
      </c>
      <c r="P122" s="11">
        <f t="shared" si="9"/>
        <v>81750</v>
      </c>
      <c r="Q122" s="26" t="s">
        <v>101</v>
      </c>
      <c r="R122" s="26" t="s">
        <v>1</v>
      </c>
      <c r="S122" s="10">
        <f>N122</f>
        <v>50</v>
      </c>
      <c r="T122" s="10">
        <v>0</v>
      </c>
    </row>
    <row r="123" spans="1:20" ht="34.5" customHeight="1" x14ac:dyDescent="0.25">
      <c r="A123" s="28"/>
      <c r="B123" s="14">
        <f t="shared" si="7"/>
        <v>116</v>
      </c>
      <c r="C123" s="13">
        <v>45924</v>
      </c>
      <c r="D123" s="35">
        <v>2025</v>
      </c>
      <c r="E123" s="26" t="s">
        <v>18</v>
      </c>
      <c r="F123" s="26" t="s">
        <v>51</v>
      </c>
      <c r="G123" s="26" t="s">
        <v>482</v>
      </c>
      <c r="H123" s="26" t="s">
        <v>481</v>
      </c>
      <c r="I123" s="26" t="s">
        <v>22</v>
      </c>
      <c r="J123" s="26" t="s">
        <v>480</v>
      </c>
      <c r="K123" s="26" t="s">
        <v>479</v>
      </c>
      <c r="L123" s="26" t="s">
        <v>97</v>
      </c>
      <c r="M123" s="26" t="s">
        <v>80</v>
      </c>
      <c r="N123" s="10">
        <v>10</v>
      </c>
      <c r="O123" s="12">
        <v>405</v>
      </c>
      <c r="P123" s="11">
        <f t="shared" si="9"/>
        <v>4050</v>
      </c>
      <c r="Q123" s="26" t="s">
        <v>98</v>
      </c>
      <c r="R123" s="26" t="s">
        <v>1</v>
      </c>
      <c r="S123" s="10">
        <f>+N123</f>
        <v>10</v>
      </c>
      <c r="T123" s="10">
        <v>0</v>
      </c>
    </row>
    <row r="124" spans="1:20" ht="34.5" customHeight="1" x14ac:dyDescent="0.25">
      <c r="B124" s="14">
        <f t="shared" si="7"/>
        <v>117</v>
      </c>
      <c r="C124" s="13">
        <v>45924</v>
      </c>
      <c r="D124" s="35">
        <v>2025</v>
      </c>
      <c r="E124" s="26" t="s">
        <v>18</v>
      </c>
      <c r="F124" s="26" t="s">
        <v>254</v>
      </c>
      <c r="G124" s="26" t="s">
        <v>254</v>
      </c>
      <c r="H124" s="26" t="s">
        <v>478</v>
      </c>
      <c r="I124" s="26" t="s">
        <v>179</v>
      </c>
      <c r="J124" s="26" t="s">
        <v>477</v>
      </c>
      <c r="K124" s="26" t="s">
        <v>476</v>
      </c>
      <c r="L124" s="26" t="s">
        <v>103</v>
      </c>
      <c r="M124" s="26" t="s">
        <v>102</v>
      </c>
      <c r="N124" s="10">
        <v>50</v>
      </c>
      <c r="O124" s="12">
        <v>1635</v>
      </c>
      <c r="P124" s="11">
        <f t="shared" si="9"/>
        <v>81750</v>
      </c>
      <c r="Q124" s="26" t="s">
        <v>101</v>
      </c>
      <c r="R124" s="26" t="s">
        <v>1</v>
      </c>
      <c r="S124" s="10">
        <f>N124</f>
        <v>50</v>
      </c>
      <c r="T124" s="10">
        <v>0</v>
      </c>
    </row>
    <row r="125" spans="1:20" ht="34.5" customHeight="1" x14ac:dyDescent="0.25">
      <c r="B125" s="14">
        <f t="shared" si="7"/>
        <v>118</v>
      </c>
      <c r="C125" s="13">
        <v>45924</v>
      </c>
      <c r="D125" s="25">
        <v>2025</v>
      </c>
      <c r="E125" s="30" t="s">
        <v>28</v>
      </c>
      <c r="F125" s="26" t="s">
        <v>79</v>
      </c>
      <c r="G125" s="26" t="s">
        <v>79</v>
      </c>
      <c r="H125" s="26" t="s">
        <v>475</v>
      </c>
      <c r="I125" s="26" t="s">
        <v>4</v>
      </c>
      <c r="J125" s="26" t="s">
        <v>234</v>
      </c>
      <c r="K125" s="26" t="s">
        <v>474</v>
      </c>
      <c r="L125" s="26" t="s">
        <v>86</v>
      </c>
      <c r="M125" s="26" t="s">
        <v>81</v>
      </c>
      <c r="N125" s="10">
        <v>25</v>
      </c>
      <c r="O125" s="12">
        <v>5325</v>
      </c>
      <c r="P125" s="11">
        <f t="shared" si="9"/>
        <v>133125</v>
      </c>
      <c r="Q125" s="26" t="s">
        <v>84</v>
      </c>
      <c r="R125" s="26" t="s">
        <v>0</v>
      </c>
      <c r="S125" s="10">
        <v>1</v>
      </c>
      <c r="T125" s="10">
        <v>60</v>
      </c>
    </row>
    <row r="126" spans="1:20" ht="34.5" customHeight="1" x14ac:dyDescent="0.25">
      <c r="B126" s="14">
        <f t="shared" si="7"/>
        <v>119</v>
      </c>
      <c r="C126" s="13">
        <v>45924</v>
      </c>
      <c r="D126" s="25">
        <v>2025</v>
      </c>
      <c r="E126" s="30" t="s">
        <v>28</v>
      </c>
      <c r="F126" s="26" t="s">
        <v>79</v>
      </c>
      <c r="G126" s="26" t="s">
        <v>79</v>
      </c>
      <c r="H126" s="26" t="s">
        <v>475</v>
      </c>
      <c r="I126" s="26" t="s">
        <v>4</v>
      </c>
      <c r="J126" s="26" t="s">
        <v>234</v>
      </c>
      <c r="K126" s="26" t="s">
        <v>474</v>
      </c>
      <c r="L126" s="26" t="s">
        <v>85</v>
      </c>
      <c r="M126" s="26" t="s">
        <v>81</v>
      </c>
      <c r="N126" s="10">
        <v>1</v>
      </c>
      <c r="O126" s="12">
        <v>3579</v>
      </c>
      <c r="P126" s="11">
        <f t="shared" si="9"/>
        <v>3579</v>
      </c>
      <c r="Q126" s="26" t="s">
        <v>84</v>
      </c>
      <c r="R126" s="26" t="s">
        <v>0</v>
      </c>
      <c r="S126" s="10">
        <v>1</v>
      </c>
      <c r="T126" s="10">
        <v>60</v>
      </c>
    </row>
    <row r="127" spans="1:20" ht="34.5" customHeight="1" x14ac:dyDescent="0.25">
      <c r="B127" s="14">
        <f t="shared" si="7"/>
        <v>120</v>
      </c>
      <c r="C127" s="13">
        <v>45924</v>
      </c>
      <c r="D127" s="25">
        <v>2025</v>
      </c>
      <c r="E127" s="30" t="s">
        <v>28</v>
      </c>
      <c r="F127" s="26" t="s">
        <v>79</v>
      </c>
      <c r="G127" s="26" t="s">
        <v>79</v>
      </c>
      <c r="H127" s="26" t="s">
        <v>475</v>
      </c>
      <c r="I127" s="26" t="s">
        <v>4</v>
      </c>
      <c r="J127" s="26" t="s">
        <v>234</v>
      </c>
      <c r="K127" s="26" t="s">
        <v>474</v>
      </c>
      <c r="L127" s="26" t="s">
        <v>83</v>
      </c>
      <c r="M127" s="26" t="s">
        <v>81</v>
      </c>
      <c r="N127" s="10">
        <v>13</v>
      </c>
      <c r="O127" s="12">
        <v>1500</v>
      </c>
      <c r="P127" s="11">
        <f t="shared" si="9"/>
        <v>19500</v>
      </c>
      <c r="Q127" s="26" t="s">
        <v>82</v>
      </c>
      <c r="R127" s="26" t="s">
        <v>0</v>
      </c>
      <c r="S127" s="10">
        <v>1</v>
      </c>
      <c r="T127" s="10">
        <v>60</v>
      </c>
    </row>
    <row r="128" spans="1:20" ht="34.5" customHeight="1" x14ac:dyDescent="0.25">
      <c r="B128" s="14">
        <f t="shared" si="7"/>
        <v>121</v>
      </c>
      <c r="C128" s="13">
        <v>45924</v>
      </c>
      <c r="D128" s="25">
        <v>2025</v>
      </c>
      <c r="E128" s="26" t="s">
        <v>9</v>
      </c>
      <c r="F128" s="26" t="s">
        <v>126</v>
      </c>
      <c r="G128" s="26" t="s">
        <v>126</v>
      </c>
      <c r="H128" s="26" t="s">
        <v>472</v>
      </c>
      <c r="I128" s="26" t="s">
        <v>4</v>
      </c>
      <c r="J128" s="26" t="s">
        <v>176</v>
      </c>
      <c r="K128" s="26" t="s">
        <v>471</v>
      </c>
      <c r="L128" s="26" t="s">
        <v>107</v>
      </c>
      <c r="M128" s="26" t="s">
        <v>63</v>
      </c>
      <c r="N128" s="10">
        <v>1</v>
      </c>
      <c r="O128" s="12">
        <v>24900</v>
      </c>
      <c r="P128" s="11">
        <f t="shared" si="9"/>
        <v>24900</v>
      </c>
      <c r="Q128" s="26" t="s">
        <v>106</v>
      </c>
      <c r="R128" s="26" t="s">
        <v>0</v>
      </c>
      <c r="S128" s="10">
        <v>1</v>
      </c>
      <c r="T128" s="10">
        <v>0</v>
      </c>
    </row>
    <row r="129" spans="1:20" ht="34.5" customHeight="1" x14ac:dyDescent="0.25">
      <c r="B129" s="14">
        <f t="shared" si="7"/>
        <v>122</v>
      </c>
      <c r="C129" s="13">
        <v>45924</v>
      </c>
      <c r="D129" s="25">
        <v>2025</v>
      </c>
      <c r="E129" s="26" t="s">
        <v>9</v>
      </c>
      <c r="F129" s="26" t="s">
        <v>125</v>
      </c>
      <c r="G129" s="26" t="s">
        <v>125</v>
      </c>
      <c r="H129" s="26" t="s">
        <v>439</v>
      </c>
      <c r="I129" s="26" t="s">
        <v>4</v>
      </c>
      <c r="J129" s="26" t="s">
        <v>242</v>
      </c>
      <c r="K129" s="26" t="s">
        <v>469</v>
      </c>
      <c r="L129" s="26" t="s">
        <v>107</v>
      </c>
      <c r="M129" s="26" t="s">
        <v>63</v>
      </c>
      <c r="N129" s="10">
        <v>1</v>
      </c>
      <c r="O129" s="12">
        <v>24900</v>
      </c>
      <c r="P129" s="11">
        <f t="shared" si="9"/>
        <v>24900</v>
      </c>
      <c r="Q129" s="26" t="s">
        <v>106</v>
      </c>
      <c r="R129" s="26" t="s">
        <v>0</v>
      </c>
      <c r="S129" s="10">
        <v>1</v>
      </c>
      <c r="T129" s="10">
        <v>0</v>
      </c>
    </row>
    <row r="130" spans="1:20" ht="34.5" customHeight="1" x14ac:dyDescent="0.25">
      <c r="A130" s="4"/>
      <c r="B130" s="14">
        <f t="shared" si="7"/>
        <v>123</v>
      </c>
      <c r="C130" s="13">
        <v>45924</v>
      </c>
      <c r="D130" s="25">
        <v>2025</v>
      </c>
      <c r="E130" s="26" t="s">
        <v>23</v>
      </c>
      <c r="F130" s="26" t="s">
        <v>244</v>
      </c>
      <c r="G130" s="26" t="s">
        <v>244</v>
      </c>
      <c r="H130" s="26" t="s">
        <v>466</v>
      </c>
      <c r="I130" s="26" t="s">
        <v>4</v>
      </c>
      <c r="J130" s="26" t="s">
        <v>465</v>
      </c>
      <c r="K130" s="26" t="s">
        <v>468</v>
      </c>
      <c r="L130" s="26" t="s">
        <v>133</v>
      </c>
      <c r="M130" s="26" t="s">
        <v>46</v>
      </c>
      <c r="N130" s="31">
        <v>100</v>
      </c>
      <c r="O130" s="12">
        <v>788.5</v>
      </c>
      <c r="P130" s="11">
        <f t="shared" si="9"/>
        <v>78850</v>
      </c>
      <c r="Q130" s="26" t="s">
        <v>132</v>
      </c>
      <c r="R130" s="26" t="s">
        <v>0</v>
      </c>
      <c r="S130" s="10">
        <f>N130*5</f>
        <v>500</v>
      </c>
      <c r="T130" s="10">
        <v>0</v>
      </c>
    </row>
    <row r="131" spans="1:20" ht="34.5" customHeight="1" x14ac:dyDescent="0.25">
      <c r="A131" s="4"/>
      <c r="B131" s="14">
        <f t="shared" si="7"/>
        <v>124</v>
      </c>
      <c r="C131" s="13">
        <v>45924</v>
      </c>
      <c r="D131" s="25">
        <v>2025</v>
      </c>
      <c r="E131" s="26" t="s">
        <v>9</v>
      </c>
      <c r="F131" s="26" t="s">
        <v>125</v>
      </c>
      <c r="G131" s="26" t="s">
        <v>463</v>
      </c>
      <c r="H131" s="26" t="s">
        <v>462</v>
      </c>
      <c r="I131" s="26" t="s">
        <v>22</v>
      </c>
      <c r="J131" s="26" t="s">
        <v>461</v>
      </c>
      <c r="K131" s="26" t="s">
        <v>460</v>
      </c>
      <c r="L131" s="26" t="s">
        <v>133</v>
      </c>
      <c r="M131" s="26" t="s">
        <v>46</v>
      </c>
      <c r="N131" s="31">
        <v>25</v>
      </c>
      <c r="O131" s="12">
        <v>788.5</v>
      </c>
      <c r="P131" s="11">
        <f t="shared" si="9"/>
        <v>19712.5</v>
      </c>
      <c r="Q131" s="26" t="s">
        <v>132</v>
      </c>
      <c r="R131" s="26" t="s">
        <v>0</v>
      </c>
      <c r="S131" s="10">
        <f>N131*5</f>
        <v>125</v>
      </c>
      <c r="T131" s="10">
        <v>0</v>
      </c>
    </row>
    <row r="132" spans="1:20" ht="34.5" customHeight="1" x14ac:dyDescent="0.25">
      <c r="A132" s="4"/>
      <c r="B132" s="14">
        <f t="shared" si="7"/>
        <v>125</v>
      </c>
      <c r="C132" s="13">
        <v>45924</v>
      </c>
      <c r="D132" s="25">
        <v>2025</v>
      </c>
      <c r="E132" s="26" t="s">
        <v>9</v>
      </c>
      <c r="F132" s="26" t="s">
        <v>125</v>
      </c>
      <c r="G132" s="26" t="s">
        <v>459</v>
      </c>
      <c r="H132" s="26" t="s">
        <v>458</v>
      </c>
      <c r="I132" s="26" t="s">
        <v>22</v>
      </c>
      <c r="J132" s="26" t="s">
        <v>457</v>
      </c>
      <c r="K132" s="26" t="s">
        <v>456</v>
      </c>
      <c r="L132" s="26" t="s">
        <v>133</v>
      </c>
      <c r="M132" s="26" t="s">
        <v>46</v>
      </c>
      <c r="N132" s="31">
        <v>15</v>
      </c>
      <c r="O132" s="12">
        <v>788.5</v>
      </c>
      <c r="P132" s="11">
        <f t="shared" si="9"/>
        <v>11827.5</v>
      </c>
      <c r="Q132" s="26" t="s">
        <v>132</v>
      </c>
      <c r="R132" s="26" t="s">
        <v>0</v>
      </c>
      <c r="S132" s="10">
        <f>N132*5</f>
        <v>75</v>
      </c>
      <c r="T132" s="10">
        <v>0</v>
      </c>
    </row>
    <row r="133" spans="1:20" s="27" customFormat="1" ht="86.25" x14ac:dyDescent="0.25">
      <c r="B133" s="14">
        <f t="shared" si="7"/>
        <v>126</v>
      </c>
      <c r="C133" s="13">
        <v>45924</v>
      </c>
      <c r="D133" s="35">
        <v>2025</v>
      </c>
      <c r="E133" s="26" t="s">
        <v>3</v>
      </c>
      <c r="F133" s="26" t="s">
        <v>54</v>
      </c>
      <c r="G133" s="26" t="s">
        <v>248</v>
      </c>
      <c r="H133" s="26" t="s">
        <v>455</v>
      </c>
      <c r="I133" s="26" t="s">
        <v>454</v>
      </c>
      <c r="J133" s="26" t="s">
        <v>453</v>
      </c>
      <c r="K133" s="26" t="s">
        <v>301</v>
      </c>
      <c r="L133" s="26" t="s">
        <v>74</v>
      </c>
      <c r="M133" s="26" t="s">
        <v>11</v>
      </c>
      <c r="N133" s="31">
        <v>423</v>
      </c>
      <c r="O133" s="33">
        <v>0</v>
      </c>
      <c r="P133" s="32">
        <f t="shared" si="9"/>
        <v>0</v>
      </c>
      <c r="Q133" s="26" t="s">
        <v>149</v>
      </c>
      <c r="R133" s="26" t="s">
        <v>6</v>
      </c>
      <c r="S133" s="31">
        <f>N133/2</f>
        <v>211.5</v>
      </c>
      <c r="T133" s="31">
        <v>0</v>
      </c>
    </row>
    <row r="134" spans="1:20" s="4" customFormat="1" ht="32.25" customHeight="1" x14ac:dyDescent="0.25">
      <c r="B134" s="14">
        <f t="shared" si="7"/>
        <v>127</v>
      </c>
      <c r="C134" s="13">
        <v>45924</v>
      </c>
      <c r="D134" s="35">
        <v>2025</v>
      </c>
      <c r="E134" s="26" t="s">
        <v>9</v>
      </c>
      <c r="F134" s="26" t="s">
        <v>213</v>
      </c>
      <c r="G134" s="26" t="s">
        <v>452</v>
      </c>
      <c r="H134" s="26" t="s">
        <v>451</v>
      </c>
      <c r="I134" s="26" t="s">
        <v>134</v>
      </c>
      <c r="J134" s="26" t="s">
        <v>450</v>
      </c>
      <c r="K134" s="26" t="s">
        <v>300</v>
      </c>
      <c r="L134" s="26" t="s">
        <v>89</v>
      </c>
      <c r="M134" s="26" t="s">
        <v>87</v>
      </c>
      <c r="N134" s="10">
        <v>44</v>
      </c>
      <c r="O134" s="12">
        <v>248</v>
      </c>
      <c r="P134" s="11">
        <f t="shared" si="9"/>
        <v>10912</v>
      </c>
      <c r="Q134" s="26" t="s">
        <v>88</v>
      </c>
      <c r="R134" s="26" t="s">
        <v>6</v>
      </c>
      <c r="S134" s="10">
        <f>N134</f>
        <v>44</v>
      </c>
      <c r="T134" s="10">
        <v>0</v>
      </c>
    </row>
    <row r="135" spans="1:20" s="4" customFormat="1" ht="32.25" customHeight="1" x14ac:dyDescent="0.25">
      <c r="B135" s="14">
        <f t="shared" si="7"/>
        <v>128</v>
      </c>
      <c r="C135" s="13">
        <v>45924</v>
      </c>
      <c r="D135" s="35">
        <v>2025</v>
      </c>
      <c r="E135" s="26" t="s">
        <v>28</v>
      </c>
      <c r="F135" s="26" t="s">
        <v>79</v>
      </c>
      <c r="G135" s="26" t="s">
        <v>449</v>
      </c>
      <c r="H135" s="26" t="s">
        <v>448</v>
      </c>
      <c r="I135" s="26" t="s">
        <v>32</v>
      </c>
      <c r="J135" s="26" t="s">
        <v>447</v>
      </c>
      <c r="K135" s="26" t="s">
        <v>299</v>
      </c>
      <c r="L135" s="26" t="s">
        <v>89</v>
      </c>
      <c r="M135" s="26" t="s">
        <v>87</v>
      </c>
      <c r="N135" s="10">
        <v>25</v>
      </c>
      <c r="O135" s="12">
        <v>248</v>
      </c>
      <c r="P135" s="11">
        <f t="shared" si="9"/>
        <v>6200</v>
      </c>
      <c r="Q135" s="26" t="s">
        <v>88</v>
      </c>
      <c r="R135" s="26" t="s">
        <v>6</v>
      </c>
      <c r="S135" s="10">
        <f>N135</f>
        <v>25</v>
      </c>
      <c r="T135" s="10">
        <v>0</v>
      </c>
    </row>
    <row r="136" spans="1:20" s="4" customFormat="1" ht="32.25" customHeight="1" x14ac:dyDescent="0.25">
      <c r="B136" s="14">
        <f t="shared" si="7"/>
        <v>129</v>
      </c>
      <c r="C136" s="13">
        <v>45924</v>
      </c>
      <c r="D136" s="35">
        <v>2025</v>
      </c>
      <c r="E136" s="26" t="s">
        <v>28</v>
      </c>
      <c r="F136" s="26" t="s">
        <v>79</v>
      </c>
      <c r="G136" s="26" t="s">
        <v>422</v>
      </c>
      <c r="H136" s="26" t="s">
        <v>421</v>
      </c>
      <c r="I136" s="26" t="s">
        <v>32</v>
      </c>
      <c r="J136" s="26" t="s">
        <v>420</v>
      </c>
      <c r="K136" s="26" t="s">
        <v>298</v>
      </c>
      <c r="L136" s="26" t="s">
        <v>89</v>
      </c>
      <c r="M136" s="26" t="s">
        <v>87</v>
      </c>
      <c r="N136" s="10">
        <v>25</v>
      </c>
      <c r="O136" s="12">
        <v>248</v>
      </c>
      <c r="P136" s="11">
        <f t="shared" ref="P136:P167" si="10">+N136*O136</f>
        <v>6200</v>
      </c>
      <c r="Q136" s="26" t="s">
        <v>88</v>
      </c>
      <c r="R136" s="26" t="s">
        <v>6</v>
      </c>
      <c r="S136" s="10">
        <f>N136</f>
        <v>25</v>
      </c>
      <c r="T136" s="10">
        <v>0</v>
      </c>
    </row>
    <row r="137" spans="1:20" s="4" customFormat="1" ht="34.5" customHeight="1" x14ac:dyDescent="0.25">
      <c r="B137" s="14">
        <f t="shared" si="7"/>
        <v>130</v>
      </c>
      <c r="C137" s="13">
        <v>45924</v>
      </c>
      <c r="D137" s="35">
        <v>2025</v>
      </c>
      <c r="E137" s="26" t="s">
        <v>28</v>
      </c>
      <c r="F137" s="26" t="s">
        <v>111</v>
      </c>
      <c r="G137" s="26" t="s">
        <v>111</v>
      </c>
      <c r="H137" s="26" t="s">
        <v>350</v>
      </c>
      <c r="I137" s="26" t="s">
        <v>179</v>
      </c>
      <c r="J137" s="26" t="s">
        <v>223</v>
      </c>
      <c r="K137" s="26" t="s">
        <v>297</v>
      </c>
      <c r="L137" s="26" t="s">
        <v>130</v>
      </c>
      <c r="M137" s="26" t="s">
        <v>105</v>
      </c>
      <c r="N137" s="10">
        <v>150</v>
      </c>
      <c r="O137" s="12">
        <v>210</v>
      </c>
      <c r="P137" s="11">
        <f t="shared" si="10"/>
        <v>31500</v>
      </c>
      <c r="Q137" s="26" t="s">
        <v>119</v>
      </c>
      <c r="R137" s="26" t="s">
        <v>6</v>
      </c>
      <c r="S137" s="10">
        <f>+N137*8</f>
        <v>1200</v>
      </c>
      <c r="T137" s="10">
        <v>0</v>
      </c>
    </row>
    <row r="138" spans="1:20" s="4" customFormat="1" ht="32.25" customHeight="1" x14ac:dyDescent="0.25">
      <c r="B138" s="14">
        <f t="shared" ref="B138:B201" si="11">+B137+1</f>
        <v>131</v>
      </c>
      <c r="C138" s="13">
        <v>45924</v>
      </c>
      <c r="D138" s="35">
        <v>2025</v>
      </c>
      <c r="E138" s="26" t="s">
        <v>28</v>
      </c>
      <c r="F138" s="26" t="s">
        <v>111</v>
      </c>
      <c r="G138" s="26" t="s">
        <v>111</v>
      </c>
      <c r="H138" s="26" t="s">
        <v>350</v>
      </c>
      <c r="I138" s="26" t="s">
        <v>179</v>
      </c>
      <c r="J138" s="26" t="s">
        <v>223</v>
      </c>
      <c r="K138" s="26" t="s">
        <v>297</v>
      </c>
      <c r="L138" s="26" t="s">
        <v>89</v>
      </c>
      <c r="M138" s="26" t="s">
        <v>87</v>
      </c>
      <c r="N138" s="10">
        <v>150</v>
      </c>
      <c r="O138" s="12">
        <v>248</v>
      </c>
      <c r="P138" s="11">
        <f t="shared" si="10"/>
        <v>37200</v>
      </c>
      <c r="Q138" s="26" t="s">
        <v>88</v>
      </c>
      <c r="R138" s="26" t="s">
        <v>6</v>
      </c>
      <c r="S138" s="10">
        <f>N138</f>
        <v>150</v>
      </c>
      <c r="T138" s="10">
        <v>0</v>
      </c>
    </row>
    <row r="139" spans="1:20" s="27" customFormat="1" ht="34.5" x14ac:dyDescent="0.25">
      <c r="B139" s="14">
        <f t="shared" si="11"/>
        <v>132</v>
      </c>
      <c r="C139" s="13">
        <v>45924</v>
      </c>
      <c r="D139" s="35">
        <v>2025</v>
      </c>
      <c r="E139" s="26" t="s">
        <v>28</v>
      </c>
      <c r="F139" s="26" t="s">
        <v>111</v>
      </c>
      <c r="G139" s="26" t="s">
        <v>111</v>
      </c>
      <c r="H139" s="26" t="s">
        <v>350</v>
      </c>
      <c r="I139" s="26" t="s">
        <v>179</v>
      </c>
      <c r="J139" s="26" t="s">
        <v>223</v>
      </c>
      <c r="K139" s="26" t="s">
        <v>296</v>
      </c>
      <c r="L139" s="26" t="s">
        <v>74</v>
      </c>
      <c r="M139" s="26" t="s">
        <v>11</v>
      </c>
      <c r="N139" s="31">
        <v>500</v>
      </c>
      <c r="O139" s="33">
        <v>0</v>
      </c>
      <c r="P139" s="32">
        <f t="shared" si="10"/>
        <v>0</v>
      </c>
      <c r="Q139" s="26" t="s">
        <v>149</v>
      </c>
      <c r="R139" s="26" t="s">
        <v>6</v>
      </c>
      <c r="S139" s="31">
        <f>N139/2</f>
        <v>250</v>
      </c>
      <c r="T139" s="31">
        <v>0</v>
      </c>
    </row>
    <row r="140" spans="1:20" s="4" customFormat="1" ht="32.25" customHeight="1" x14ac:dyDescent="0.25">
      <c r="B140" s="14">
        <f t="shared" si="11"/>
        <v>133</v>
      </c>
      <c r="C140" s="13">
        <v>45924</v>
      </c>
      <c r="D140" s="35">
        <v>2025</v>
      </c>
      <c r="E140" s="26" t="s">
        <v>9</v>
      </c>
      <c r="F140" s="26" t="s">
        <v>213</v>
      </c>
      <c r="G140" s="26" t="s">
        <v>446</v>
      </c>
      <c r="H140" s="26" t="s">
        <v>445</v>
      </c>
      <c r="I140" s="26" t="s">
        <v>22</v>
      </c>
      <c r="J140" s="26" t="s">
        <v>444</v>
      </c>
      <c r="K140" s="26" t="s">
        <v>295</v>
      </c>
      <c r="L140" s="26" t="s">
        <v>89</v>
      </c>
      <c r="M140" s="26" t="s">
        <v>87</v>
      </c>
      <c r="N140" s="10">
        <v>50</v>
      </c>
      <c r="O140" s="12">
        <v>248</v>
      </c>
      <c r="P140" s="11">
        <f t="shared" si="10"/>
        <v>12400</v>
      </c>
      <c r="Q140" s="26" t="s">
        <v>88</v>
      </c>
      <c r="R140" s="26" t="s">
        <v>6</v>
      </c>
      <c r="S140" s="10">
        <f>N140</f>
        <v>50</v>
      </c>
      <c r="T140" s="10">
        <v>0</v>
      </c>
    </row>
    <row r="141" spans="1:20" s="27" customFormat="1" ht="86.25" x14ac:dyDescent="0.25">
      <c r="B141" s="14">
        <f t="shared" si="11"/>
        <v>134</v>
      </c>
      <c r="C141" s="13">
        <v>45924</v>
      </c>
      <c r="D141" s="35">
        <v>2025</v>
      </c>
      <c r="E141" s="26" t="s">
        <v>9</v>
      </c>
      <c r="F141" s="26" t="s">
        <v>112</v>
      </c>
      <c r="G141" s="26" t="s">
        <v>443</v>
      </c>
      <c r="H141" s="26" t="s">
        <v>442</v>
      </c>
      <c r="I141" s="26" t="s">
        <v>32</v>
      </c>
      <c r="J141" s="26" t="s">
        <v>441</v>
      </c>
      <c r="K141" s="26" t="s">
        <v>288</v>
      </c>
      <c r="L141" s="26" t="s">
        <v>74</v>
      </c>
      <c r="M141" s="26" t="s">
        <v>11</v>
      </c>
      <c r="N141" s="31">
        <v>429</v>
      </c>
      <c r="O141" s="33">
        <v>0</v>
      </c>
      <c r="P141" s="32">
        <f t="shared" si="10"/>
        <v>0</v>
      </c>
      <c r="Q141" s="26" t="s">
        <v>149</v>
      </c>
      <c r="R141" s="26" t="s">
        <v>6</v>
      </c>
      <c r="S141" s="31">
        <f>N141/2</f>
        <v>214.5</v>
      </c>
      <c r="T141" s="31">
        <v>0</v>
      </c>
    </row>
    <row r="142" spans="1:20" s="28" customFormat="1" ht="34.5" customHeight="1" x14ac:dyDescent="0.25">
      <c r="B142" s="14">
        <f t="shared" si="11"/>
        <v>135</v>
      </c>
      <c r="C142" s="13">
        <v>45924</v>
      </c>
      <c r="D142" s="25">
        <v>2025</v>
      </c>
      <c r="E142" s="26" t="s">
        <v>28</v>
      </c>
      <c r="F142" s="26" t="s">
        <v>111</v>
      </c>
      <c r="G142" s="26" t="s">
        <v>111</v>
      </c>
      <c r="H142" s="26" t="s">
        <v>350</v>
      </c>
      <c r="I142" s="26" t="s">
        <v>179</v>
      </c>
      <c r="J142" s="26" t="s">
        <v>223</v>
      </c>
      <c r="K142" s="26" t="s">
        <v>440</v>
      </c>
      <c r="L142" s="26" t="s">
        <v>124</v>
      </c>
      <c r="M142" s="26" t="s">
        <v>87</v>
      </c>
      <c r="N142" s="31">
        <v>150</v>
      </c>
      <c r="O142" s="33">
        <v>111.36</v>
      </c>
      <c r="P142" s="32">
        <f t="shared" si="10"/>
        <v>16704</v>
      </c>
      <c r="Q142" s="26" t="s">
        <v>120</v>
      </c>
      <c r="R142" s="26" t="s">
        <v>0</v>
      </c>
      <c r="S142" s="31">
        <f t="shared" ref="S142:S147" si="12">N142</f>
        <v>150</v>
      </c>
      <c r="T142" s="31">
        <v>0</v>
      </c>
    </row>
    <row r="143" spans="1:20" ht="34.5" x14ac:dyDescent="0.25">
      <c r="B143" s="14">
        <f t="shared" si="11"/>
        <v>136</v>
      </c>
      <c r="C143" s="13">
        <v>45924</v>
      </c>
      <c r="D143" s="25">
        <v>2025</v>
      </c>
      <c r="E143" s="26" t="s">
        <v>28</v>
      </c>
      <c r="F143" s="26" t="s">
        <v>111</v>
      </c>
      <c r="G143" s="26" t="s">
        <v>111</v>
      </c>
      <c r="H143" s="26" t="s">
        <v>350</v>
      </c>
      <c r="I143" s="26" t="s">
        <v>179</v>
      </c>
      <c r="J143" s="26" t="s">
        <v>223</v>
      </c>
      <c r="K143" s="26" t="s">
        <v>440</v>
      </c>
      <c r="L143" s="26" t="s">
        <v>165</v>
      </c>
      <c r="M143" s="26" t="s">
        <v>87</v>
      </c>
      <c r="N143" s="31">
        <v>150</v>
      </c>
      <c r="O143" s="33">
        <v>135.19</v>
      </c>
      <c r="P143" s="32">
        <f t="shared" si="10"/>
        <v>20278.5</v>
      </c>
      <c r="Q143" s="26" t="s">
        <v>120</v>
      </c>
      <c r="R143" s="26" t="s">
        <v>0</v>
      </c>
      <c r="S143" s="31">
        <f t="shared" si="12"/>
        <v>150</v>
      </c>
      <c r="T143" s="31">
        <v>0</v>
      </c>
    </row>
    <row r="144" spans="1:20" ht="34.5" x14ac:dyDescent="0.25">
      <c r="B144" s="14">
        <f t="shared" si="11"/>
        <v>137</v>
      </c>
      <c r="C144" s="13">
        <v>45924</v>
      </c>
      <c r="D144" s="25">
        <v>2025</v>
      </c>
      <c r="E144" s="26" t="s">
        <v>28</v>
      </c>
      <c r="F144" s="26" t="s">
        <v>111</v>
      </c>
      <c r="G144" s="26" t="s">
        <v>111</v>
      </c>
      <c r="H144" s="26" t="s">
        <v>350</v>
      </c>
      <c r="I144" s="26" t="s">
        <v>179</v>
      </c>
      <c r="J144" s="26" t="s">
        <v>223</v>
      </c>
      <c r="K144" s="26" t="s">
        <v>440</v>
      </c>
      <c r="L144" s="26" t="s">
        <v>123</v>
      </c>
      <c r="M144" s="26" t="s">
        <v>87</v>
      </c>
      <c r="N144" s="31">
        <v>150</v>
      </c>
      <c r="O144" s="33">
        <v>41.03</v>
      </c>
      <c r="P144" s="32">
        <f t="shared" si="10"/>
        <v>6154.5</v>
      </c>
      <c r="Q144" s="26" t="s">
        <v>120</v>
      </c>
      <c r="R144" s="26" t="s">
        <v>0</v>
      </c>
      <c r="S144" s="31">
        <f t="shared" si="12"/>
        <v>150</v>
      </c>
      <c r="T144" s="31">
        <v>0</v>
      </c>
    </row>
    <row r="145" spans="2:20" ht="34.5" x14ac:dyDescent="0.25">
      <c r="B145" s="14">
        <f t="shared" si="11"/>
        <v>138</v>
      </c>
      <c r="C145" s="13">
        <v>45924</v>
      </c>
      <c r="D145" s="25">
        <v>2025</v>
      </c>
      <c r="E145" s="26" t="s">
        <v>28</v>
      </c>
      <c r="F145" s="26" t="s">
        <v>111</v>
      </c>
      <c r="G145" s="26" t="s">
        <v>111</v>
      </c>
      <c r="H145" s="26" t="s">
        <v>350</v>
      </c>
      <c r="I145" s="26" t="s">
        <v>179</v>
      </c>
      <c r="J145" s="26" t="s">
        <v>223</v>
      </c>
      <c r="K145" s="26" t="s">
        <v>440</v>
      </c>
      <c r="L145" s="26" t="s">
        <v>122</v>
      </c>
      <c r="M145" s="26" t="s">
        <v>87</v>
      </c>
      <c r="N145" s="31">
        <v>150</v>
      </c>
      <c r="O145" s="33">
        <v>64.72</v>
      </c>
      <c r="P145" s="32">
        <f t="shared" si="10"/>
        <v>9708</v>
      </c>
      <c r="Q145" s="26" t="s">
        <v>120</v>
      </c>
      <c r="R145" s="26" t="s">
        <v>0</v>
      </c>
      <c r="S145" s="31">
        <f t="shared" si="12"/>
        <v>150</v>
      </c>
      <c r="T145" s="31">
        <v>0</v>
      </c>
    </row>
    <row r="146" spans="2:20" ht="34.5" x14ac:dyDescent="0.25">
      <c r="B146" s="14">
        <f t="shared" si="11"/>
        <v>139</v>
      </c>
      <c r="C146" s="13">
        <v>45924</v>
      </c>
      <c r="D146" s="25">
        <v>2025</v>
      </c>
      <c r="E146" s="26" t="s">
        <v>28</v>
      </c>
      <c r="F146" s="26" t="s">
        <v>111</v>
      </c>
      <c r="G146" s="26" t="s">
        <v>111</v>
      </c>
      <c r="H146" s="26" t="s">
        <v>350</v>
      </c>
      <c r="I146" s="26" t="s">
        <v>179</v>
      </c>
      <c r="J146" s="26" t="s">
        <v>223</v>
      </c>
      <c r="K146" s="26" t="s">
        <v>440</v>
      </c>
      <c r="L146" s="26" t="s">
        <v>157</v>
      </c>
      <c r="M146" s="26" t="s">
        <v>87</v>
      </c>
      <c r="N146" s="31">
        <v>150</v>
      </c>
      <c r="O146" s="33">
        <v>67.540000000000006</v>
      </c>
      <c r="P146" s="32">
        <f t="shared" si="10"/>
        <v>10131.000000000002</v>
      </c>
      <c r="Q146" s="26" t="s">
        <v>120</v>
      </c>
      <c r="R146" s="26" t="s">
        <v>0</v>
      </c>
      <c r="S146" s="31">
        <f t="shared" si="12"/>
        <v>150</v>
      </c>
      <c r="T146" s="31">
        <v>0</v>
      </c>
    </row>
    <row r="147" spans="2:20" ht="34.5" x14ac:dyDescent="0.25">
      <c r="B147" s="14">
        <f t="shared" si="11"/>
        <v>140</v>
      </c>
      <c r="C147" s="13">
        <v>45924</v>
      </c>
      <c r="D147" s="25">
        <v>2025</v>
      </c>
      <c r="E147" s="26" t="s">
        <v>28</v>
      </c>
      <c r="F147" s="26" t="s">
        <v>111</v>
      </c>
      <c r="G147" s="26" t="s">
        <v>111</v>
      </c>
      <c r="H147" s="26" t="s">
        <v>350</v>
      </c>
      <c r="I147" s="26" t="s">
        <v>179</v>
      </c>
      <c r="J147" s="26" t="s">
        <v>223</v>
      </c>
      <c r="K147" s="26" t="s">
        <v>440</v>
      </c>
      <c r="L147" s="26" t="s">
        <v>121</v>
      </c>
      <c r="M147" s="26" t="s">
        <v>87</v>
      </c>
      <c r="N147" s="31">
        <v>150</v>
      </c>
      <c r="O147" s="12">
        <v>95.7</v>
      </c>
      <c r="P147" s="11">
        <f t="shared" si="10"/>
        <v>14355</v>
      </c>
      <c r="Q147" s="26" t="s">
        <v>120</v>
      </c>
      <c r="R147" s="26" t="s">
        <v>0</v>
      </c>
      <c r="S147" s="10">
        <f t="shared" si="12"/>
        <v>150</v>
      </c>
      <c r="T147" s="10">
        <v>0</v>
      </c>
    </row>
    <row r="148" spans="2:20" ht="34.5" customHeight="1" x14ac:dyDescent="0.25">
      <c r="B148" s="14">
        <f t="shared" si="11"/>
        <v>141</v>
      </c>
      <c r="C148" s="13">
        <v>45924</v>
      </c>
      <c r="D148" s="25">
        <v>2025</v>
      </c>
      <c r="E148" s="30" t="s">
        <v>9</v>
      </c>
      <c r="F148" s="26" t="s">
        <v>125</v>
      </c>
      <c r="G148" s="26" t="s">
        <v>125</v>
      </c>
      <c r="H148" s="26" t="s">
        <v>439</v>
      </c>
      <c r="I148" s="26" t="s">
        <v>4</v>
      </c>
      <c r="J148" s="26" t="s">
        <v>242</v>
      </c>
      <c r="K148" s="26" t="s">
        <v>438</v>
      </c>
      <c r="L148" s="26" t="s">
        <v>86</v>
      </c>
      <c r="M148" s="26" t="s">
        <v>81</v>
      </c>
      <c r="N148" s="10">
        <v>25</v>
      </c>
      <c r="O148" s="12">
        <v>5325</v>
      </c>
      <c r="P148" s="11">
        <f t="shared" si="10"/>
        <v>133125</v>
      </c>
      <c r="Q148" s="26" t="s">
        <v>84</v>
      </c>
      <c r="R148" s="26" t="s">
        <v>0</v>
      </c>
      <c r="S148" s="10">
        <v>1</v>
      </c>
      <c r="T148" s="10">
        <v>60</v>
      </c>
    </row>
    <row r="149" spans="2:20" ht="34.5" customHeight="1" x14ac:dyDescent="0.25">
      <c r="B149" s="14">
        <f t="shared" si="11"/>
        <v>142</v>
      </c>
      <c r="C149" s="13">
        <v>45924</v>
      </c>
      <c r="D149" s="25">
        <v>2025</v>
      </c>
      <c r="E149" s="30" t="s">
        <v>9</v>
      </c>
      <c r="F149" s="26" t="s">
        <v>125</v>
      </c>
      <c r="G149" s="26" t="s">
        <v>125</v>
      </c>
      <c r="H149" s="26" t="s">
        <v>439</v>
      </c>
      <c r="I149" s="26" t="s">
        <v>4</v>
      </c>
      <c r="J149" s="26" t="s">
        <v>242</v>
      </c>
      <c r="K149" s="26" t="s">
        <v>438</v>
      </c>
      <c r="L149" s="26" t="s">
        <v>85</v>
      </c>
      <c r="M149" s="26" t="s">
        <v>81</v>
      </c>
      <c r="N149" s="10">
        <v>1</v>
      </c>
      <c r="O149" s="12">
        <v>3579</v>
      </c>
      <c r="P149" s="11">
        <f t="shared" si="10"/>
        <v>3579</v>
      </c>
      <c r="Q149" s="26" t="s">
        <v>84</v>
      </c>
      <c r="R149" s="26" t="s">
        <v>0</v>
      </c>
      <c r="S149" s="10">
        <v>1</v>
      </c>
      <c r="T149" s="10">
        <v>60</v>
      </c>
    </row>
    <row r="150" spans="2:20" ht="34.5" customHeight="1" x14ac:dyDescent="0.25">
      <c r="B150" s="14">
        <f t="shared" si="11"/>
        <v>143</v>
      </c>
      <c r="C150" s="13">
        <v>45924</v>
      </c>
      <c r="D150" s="25">
        <v>2025</v>
      </c>
      <c r="E150" s="30" t="s">
        <v>9</v>
      </c>
      <c r="F150" s="26" t="s">
        <v>125</v>
      </c>
      <c r="G150" s="26" t="s">
        <v>125</v>
      </c>
      <c r="H150" s="26" t="s">
        <v>439</v>
      </c>
      <c r="I150" s="26" t="s">
        <v>4</v>
      </c>
      <c r="J150" s="26" t="s">
        <v>242</v>
      </c>
      <c r="K150" s="26" t="s">
        <v>438</v>
      </c>
      <c r="L150" s="26" t="s">
        <v>83</v>
      </c>
      <c r="M150" s="26" t="s">
        <v>81</v>
      </c>
      <c r="N150" s="10">
        <v>13</v>
      </c>
      <c r="O150" s="12">
        <v>1500</v>
      </c>
      <c r="P150" s="11">
        <f t="shared" si="10"/>
        <v>19500</v>
      </c>
      <c r="Q150" s="26" t="s">
        <v>82</v>
      </c>
      <c r="R150" s="26" t="s">
        <v>0</v>
      </c>
      <c r="S150" s="10">
        <v>1</v>
      </c>
      <c r="T150" s="10">
        <v>60</v>
      </c>
    </row>
    <row r="151" spans="2:20" s="28" customFormat="1" ht="34.5" customHeight="1" x14ac:dyDescent="0.25">
      <c r="B151" s="14">
        <f t="shared" si="11"/>
        <v>144</v>
      </c>
      <c r="C151" s="13">
        <v>45924</v>
      </c>
      <c r="D151" s="25">
        <v>2025</v>
      </c>
      <c r="E151" s="30" t="s">
        <v>9</v>
      </c>
      <c r="F151" s="26" t="s">
        <v>112</v>
      </c>
      <c r="G151" s="26" t="s">
        <v>112</v>
      </c>
      <c r="H151" s="26" t="s">
        <v>437</v>
      </c>
      <c r="I151" s="26" t="s">
        <v>4</v>
      </c>
      <c r="J151" s="26" t="s">
        <v>214</v>
      </c>
      <c r="K151" s="26" t="s">
        <v>436</v>
      </c>
      <c r="L151" s="26" t="s">
        <v>110</v>
      </c>
      <c r="M151" s="26" t="s">
        <v>46</v>
      </c>
      <c r="N151" s="10">
        <v>1043</v>
      </c>
      <c r="O151" s="12">
        <v>1125</v>
      </c>
      <c r="P151" s="11">
        <f t="shared" si="10"/>
        <v>1173375</v>
      </c>
      <c r="Q151" s="26" t="s">
        <v>109</v>
      </c>
      <c r="R151" s="26" t="s">
        <v>0</v>
      </c>
      <c r="S151" s="10">
        <f>N151*5</f>
        <v>5215</v>
      </c>
      <c r="T151" s="10">
        <v>0</v>
      </c>
    </row>
    <row r="152" spans="2:20" s="28" customFormat="1" ht="34.5" customHeight="1" x14ac:dyDescent="0.25">
      <c r="B152" s="14">
        <f t="shared" si="11"/>
        <v>145</v>
      </c>
      <c r="C152" s="13">
        <v>45924</v>
      </c>
      <c r="D152" s="25">
        <v>2025</v>
      </c>
      <c r="E152" s="30" t="s">
        <v>9</v>
      </c>
      <c r="F152" s="26" t="s">
        <v>112</v>
      </c>
      <c r="G152" s="26" t="s">
        <v>112</v>
      </c>
      <c r="H152" s="26" t="s">
        <v>437</v>
      </c>
      <c r="I152" s="26" t="s">
        <v>4</v>
      </c>
      <c r="J152" s="26" t="s">
        <v>214</v>
      </c>
      <c r="K152" s="26" t="s">
        <v>436</v>
      </c>
      <c r="L152" s="26" t="s">
        <v>435</v>
      </c>
      <c r="M152" s="26" t="s">
        <v>46</v>
      </c>
      <c r="N152" s="10">
        <v>457</v>
      </c>
      <c r="O152" s="12">
        <v>1125</v>
      </c>
      <c r="P152" s="11">
        <f t="shared" si="10"/>
        <v>514125</v>
      </c>
      <c r="Q152" s="26" t="s">
        <v>434</v>
      </c>
      <c r="R152" s="26" t="s">
        <v>0</v>
      </c>
      <c r="S152" s="10">
        <f t="shared" ref="S152:S158" si="13">N152</f>
        <v>457</v>
      </c>
      <c r="T152" s="10">
        <v>0</v>
      </c>
    </row>
    <row r="153" spans="2:20" ht="34.5" customHeight="1" x14ac:dyDescent="0.25">
      <c r="B153" s="14">
        <f t="shared" si="11"/>
        <v>146</v>
      </c>
      <c r="C153" s="13">
        <v>45924</v>
      </c>
      <c r="D153" s="35">
        <v>2025</v>
      </c>
      <c r="E153" s="26" t="s">
        <v>28</v>
      </c>
      <c r="F153" s="26" t="s">
        <v>79</v>
      </c>
      <c r="G153" s="26" t="s">
        <v>433</v>
      </c>
      <c r="H153" s="26" t="s">
        <v>432</v>
      </c>
      <c r="I153" s="26" t="s">
        <v>32</v>
      </c>
      <c r="J153" s="26" t="s">
        <v>431</v>
      </c>
      <c r="K153" s="26" t="s">
        <v>430</v>
      </c>
      <c r="L153" s="26" t="s">
        <v>103</v>
      </c>
      <c r="M153" s="26" t="s">
        <v>102</v>
      </c>
      <c r="N153" s="10">
        <v>18</v>
      </c>
      <c r="O153" s="12">
        <v>1635</v>
      </c>
      <c r="P153" s="11">
        <f t="shared" si="10"/>
        <v>29430</v>
      </c>
      <c r="Q153" s="26" t="s">
        <v>101</v>
      </c>
      <c r="R153" s="26" t="s">
        <v>1</v>
      </c>
      <c r="S153" s="10">
        <f t="shared" si="13"/>
        <v>18</v>
      </c>
      <c r="T153" s="10">
        <v>0</v>
      </c>
    </row>
    <row r="154" spans="2:20" ht="34.5" customHeight="1" x14ac:dyDescent="0.25">
      <c r="B154" s="14">
        <f t="shared" si="11"/>
        <v>147</v>
      </c>
      <c r="C154" s="13">
        <v>45924</v>
      </c>
      <c r="D154" s="35">
        <v>2025</v>
      </c>
      <c r="E154" s="26" t="s">
        <v>28</v>
      </c>
      <c r="F154" s="26" t="s">
        <v>79</v>
      </c>
      <c r="G154" s="26" t="s">
        <v>252</v>
      </c>
      <c r="H154" s="26" t="s">
        <v>429</v>
      </c>
      <c r="I154" s="26" t="s">
        <v>32</v>
      </c>
      <c r="J154" s="26" t="s">
        <v>428</v>
      </c>
      <c r="K154" s="26" t="s">
        <v>427</v>
      </c>
      <c r="L154" s="26" t="s">
        <v>103</v>
      </c>
      <c r="M154" s="26" t="s">
        <v>102</v>
      </c>
      <c r="N154" s="10">
        <v>11</v>
      </c>
      <c r="O154" s="12">
        <v>1635</v>
      </c>
      <c r="P154" s="11">
        <f t="shared" si="10"/>
        <v>17985</v>
      </c>
      <c r="Q154" s="26" t="s">
        <v>101</v>
      </c>
      <c r="R154" s="26" t="s">
        <v>1</v>
      </c>
      <c r="S154" s="10">
        <f t="shared" si="13"/>
        <v>11</v>
      </c>
      <c r="T154" s="10">
        <v>0</v>
      </c>
    </row>
    <row r="155" spans="2:20" ht="34.5" customHeight="1" x14ac:dyDescent="0.25">
      <c r="B155" s="14">
        <f t="shared" si="11"/>
        <v>148</v>
      </c>
      <c r="C155" s="13">
        <v>45924</v>
      </c>
      <c r="D155" s="35">
        <v>2025</v>
      </c>
      <c r="E155" s="26" t="s">
        <v>28</v>
      </c>
      <c r="F155" s="26" t="s">
        <v>79</v>
      </c>
      <c r="G155" s="26" t="s">
        <v>426</v>
      </c>
      <c r="H155" s="26" t="s">
        <v>425</v>
      </c>
      <c r="I155" s="26" t="s">
        <v>32</v>
      </c>
      <c r="J155" s="26" t="s">
        <v>424</v>
      </c>
      <c r="K155" s="26" t="s">
        <v>423</v>
      </c>
      <c r="L155" s="26" t="s">
        <v>103</v>
      </c>
      <c r="M155" s="26" t="s">
        <v>102</v>
      </c>
      <c r="N155" s="10">
        <v>9</v>
      </c>
      <c r="O155" s="12">
        <v>1635</v>
      </c>
      <c r="P155" s="11">
        <f t="shared" si="10"/>
        <v>14715</v>
      </c>
      <c r="Q155" s="26" t="s">
        <v>101</v>
      </c>
      <c r="R155" s="26" t="s">
        <v>1</v>
      </c>
      <c r="S155" s="10">
        <f t="shared" si="13"/>
        <v>9</v>
      </c>
      <c r="T155" s="10">
        <v>0</v>
      </c>
    </row>
    <row r="156" spans="2:20" ht="34.5" customHeight="1" x14ac:dyDescent="0.25">
      <c r="B156" s="14">
        <f t="shared" si="11"/>
        <v>149</v>
      </c>
      <c r="C156" s="13">
        <v>45924</v>
      </c>
      <c r="D156" s="35">
        <v>2025</v>
      </c>
      <c r="E156" s="26" t="s">
        <v>28</v>
      </c>
      <c r="F156" s="26" t="s">
        <v>79</v>
      </c>
      <c r="G156" s="26" t="s">
        <v>422</v>
      </c>
      <c r="H156" s="26" t="s">
        <v>421</v>
      </c>
      <c r="I156" s="26" t="s">
        <v>32</v>
      </c>
      <c r="J156" s="26" t="s">
        <v>420</v>
      </c>
      <c r="K156" s="26" t="s">
        <v>419</v>
      </c>
      <c r="L156" s="26" t="s">
        <v>103</v>
      </c>
      <c r="M156" s="26" t="s">
        <v>102</v>
      </c>
      <c r="N156" s="10">
        <v>18</v>
      </c>
      <c r="O156" s="12">
        <v>1635</v>
      </c>
      <c r="P156" s="11">
        <f t="shared" si="10"/>
        <v>29430</v>
      </c>
      <c r="Q156" s="26" t="s">
        <v>101</v>
      </c>
      <c r="R156" s="26" t="s">
        <v>1</v>
      </c>
      <c r="S156" s="10">
        <f t="shared" si="13"/>
        <v>18</v>
      </c>
      <c r="T156" s="10">
        <v>0</v>
      </c>
    </row>
    <row r="157" spans="2:20" ht="34.5" customHeight="1" x14ac:dyDescent="0.25">
      <c r="B157" s="14">
        <f t="shared" si="11"/>
        <v>150</v>
      </c>
      <c r="C157" s="13">
        <v>45924</v>
      </c>
      <c r="D157" s="35">
        <v>2025</v>
      </c>
      <c r="E157" s="26" t="s">
        <v>23</v>
      </c>
      <c r="F157" s="26" t="s">
        <v>244</v>
      </c>
      <c r="G157" s="26" t="s">
        <v>418</v>
      </c>
      <c r="H157" s="26" t="s">
        <v>417</v>
      </c>
      <c r="I157" s="26" t="s">
        <v>32</v>
      </c>
      <c r="J157" s="26" t="s">
        <v>416</v>
      </c>
      <c r="K157" s="26" t="s">
        <v>415</v>
      </c>
      <c r="L157" s="26" t="s">
        <v>103</v>
      </c>
      <c r="M157" s="26" t="s">
        <v>102</v>
      </c>
      <c r="N157" s="10">
        <v>50</v>
      </c>
      <c r="O157" s="12">
        <v>1635</v>
      </c>
      <c r="P157" s="11">
        <f t="shared" si="10"/>
        <v>81750</v>
      </c>
      <c r="Q157" s="26" t="s">
        <v>101</v>
      </c>
      <c r="R157" s="26" t="s">
        <v>1</v>
      </c>
      <c r="S157" s="10">
        <f t="shared" si="13"/>
        <v>50</v>
      </c>
      <c r="T157" s="10">
        <v>0</v>
      </c>
    </row>
    <row r="158" spans="2:20" ht="34.5" customHeight="1" x14ac:dyDescent="0.25">
      <c r="B158" s="14">
        <f t="shared" si="11"/>
        <v>151</v>
      </c>
      <c r="C158" s="13">
        <v>45924</v>
      </c>
      <c r="D158" s="35">
        <v>2025</v>
      </c>
      <c r="E158" s="26" t="s">
        <v>23</v>
      </c>
      <c r="F158" s="26" t="s">
        <v>92</v>
      </c>
      <c r="G158" s="26" t="s">
        <v>92</v>
      </c>
      <c r="H158" s="26" t="s">
        <v>413</v>
      </c>
      <c r="I158" s="26" t="s">
        <v>4</v>
      </c>
      <c r="J158" s="26" t="s">
        <v>229</v>
      </c>
      <c r="K158" s="26" t="s">
        <v>414</v>
      </c>
      <c r="L158" s="26" t="s">
        <v>103</v>
      </c>
      <c r="M158" s="26" t="s">
        <v>102</v>
      </c>
      <c r="N158" s="10">
        <v>50</v>
      </c>
      <c r="O158" s="12">
        <v>1635</v>
      </c>
      <c r="P158" s="11">
        <f t="shared" si="10"/>
        <v>81750</v>
      </c>
      <c r="Q158" s="26" t="s">
        <v>101</v>
      </c>
      <c r="R158" s="26" t="s">
        <v>1</v>
      </c>
      <c r="S158" s="10">
        <f t="shared" si="13"/>
        <v>50</v>
      </c>
      <c r="T158" s="10">
        <v>0</v>
      </c>
    </row>
    <row r="159" spans="2:20" s="27" customFormat="1" ht="34.5" x14ac:dyDescent="0.25">
      <c r="B159" s="14">
        <f t="shared" si="11"/>
        <v>152</v>
      </c>
      <c r="C159" s="13">
        <v>45925</v>
      </c>
      <c r="D159" s="35">
        <v>2025</v>
      </c>
      <c r="E159" s="26" t="s">
        <v>23</v>
      </c>
      <c r="F159" s="26" t="s">
        <v>92</v>
      </c>
      <c r="G159" s="26" t="s">
        <v>92</v>
      </c>
      <c r="H159" s="26" t="s">
        <v>413</v>
      </c>
      <c r="I159" s="26" t="s">
        <v>4</v>
      </c>
      <c r="J159" s="26" t="s">
        <v>229</v>
      </c>
      <c r="K159" s="26" t="s">
        <v>287</v>
      </c>
      <c r="L159" s="26" t="s">
        <v>74</v>
      </c>
      <c r="M159" s="26" t="s">
        <v>11</v>
      </c>
      <c r="N159" s="31">
        <v>2523</v>
      </c>
      <c r="O159" s="33">
        <v>0</v>
      </c>
      <c r="P159" s="32">
        <f t="shared" si="10"/>
        <v>0</v>
      </c>
      <c r="Q159" s="26" t="s">
        <v>149</v>
      </c>
      <c r="R159" s="26" t="s">
        <v>6</v>
      </c>
      <c r="S159" s="31">
        <f>N159/2</f>
        <v>1261.5</v>
      </c>
      <c r="T159" s="31">
        <v>0</v>
      </c>
    </row>
    <row r="160" spans="2:20" s="27" customFormat="1" ht="64.5" customHeight="1" x14ac:dyDescent="0.25">
      <c r="B160" s="14">
        <f t="shared" si="11"/>
        <v>153</v>
      </c>
      <c r="C160" s="13">
        <v>45925</v>
      </c>
      <c r="D160" s="35">
        <v>2025</v>
      </c>
      <c r="E160" s="26" t="s">
        <v>28</v>
      </c>
      <c r="F160" s="26" t="s">
        <v>349</v>
      </c>
      <c r="G160" s="26" t="s">
        <v>349</v>
      </c>
      <c r="H160" s="26" t="s">
        <v>348</v>
      </c>
      <c r="I160" s="26" t="s">
        <v>4</v>
      </c>
      <c r="J160" s="26" t="s">
        <v>347</v>
      </c>
      <c r="K160" s="26" t="s">
        <v>286</v>
      </c>
      <c r="L160" s="26" t="s">
        <v>74</v>
      </c>
      <c r="M160" s="26" t="s">
        <v>11</v>
      </c>
      <c r="N160" s="31">
        <v>1063</v>
      </c>
      <c r="O160" s="33">
        <v>0</v>
      </c>
      <c r="P160" s="32">
        <f t="shared" si="10"/>
        <v>0</v>
      </c>
      <c r="Q160" s="26" t="s">
        <v>149</v>
      </c>
      <c r="R160" s="26" t="s">
        <v>6</v>
      </c>
      <c r="S160" s="31">
        <f>N160/2</f>
        <v>531.5</v>
      </c>
      <c r="T160" s="31">
        <v>0</v>
      </c>
    </row>
    <row r="161" spans="1:20" s="27" customFormat="1" ht="34.5" x14ac:dyDescent="0.25">
      <c r="B161" s="14">
        <f t="shared" si="11"/>
        <v>154</v>
      </c>
      <c r="C161" s="13">
        <v>45925</v>
      </c>
      <c r="D161" s="35">
        <v>2025</v>
      </c>
      <c r="E161" s="26" t="s">
        <v>28</v>
      </c>
      <c r="F161" s="26" t="s">
        <v>250</v>
      </c>
      <c r="G161" s="26" t="s">
        <v>251</v>
      </c>
      <c r="H161" s="26" t="s">
        <v>412</v>
      </c>
      <c r="I161" s="26" t="s">
        <v>22</v>
      </c>
      <c r="J161" s="26" t="s">
        <v>411</v>
      </c>
      <c r="K161" s="26" t="s">
        <v>285</v>
      </c>
      <c r="L161" s="26" t="s">
        <v>74</v>
      </c>
      <c r="M161" s="26" t="s">
        <v>11</v>
      </c>
      <c r="N161" s="31">
        <v>178</v>
      </c>
      <c r="O161" s="33">
        <v>0</v>
      </c>
      <c r="P161" s="32">
        <f t="shared" si="10"/>
        <v>0</v>
      </c>
      <c r="Q161" s="26" t="s">
        <v>149</v>
      </c>
      <c r="R161" s="26" t="s">
        <v>6</v>
      </c>
      <c r="S161" s="31">
        <f>N161/2</f>
        <v>89</v>
      </c>
      <c r="T161" s="31">
        <v>0</v>
      </c>
    </row>
    <row r="162" spans="1:20" s="27" customFormat="1" ht="34.5" x14ac:dyDescent="0.25">
      <c r="B162" s="14">
        <f t="shared" si="11"/>
        <v>155</v>
      </c>
      <c r="C162" s="13">
        <v>45925</v>
      </c>
      <c r="D162" s="35">
        <v>2025</v>
      </c>
      <c r="E162" s="26" t="s">
        <v>28</v>
      </c>
      <c r="F162" s="26" t="s">
        <v>250</v>
      </c>
      <c r="G162" s="26" t="s">
        <v>249</v>
      </c>
      <c r="H162" s="26" t="s">
        <v>410</v>
      </c>
      <c r="I162" s="26" t="s">
        <v>22</v>
      </c>
      <c r="J162" s="26" t="s">
        <v>409</v>
      </c>
      <c r="K162" s="26" t="s">
        <v>284</v>
      </c>
      <c r="L162" s="26" t="s">
        <v>74</v>
      </c>
      <c r="M162" s="26" t="s">
        <v>11</v>
      </c>
      <c r="N162" s="31">
        <v>319</v>
      </c>
      <c r="O162" s="33">
        <v>0</v>
      </c>
      <c r="P162" s="32">
        <f t="shared" si="10"/>
        <v>0</v>
      </c>
      <c r="Q162" s="26" t="s">
        <v>149</v>
      </c>
      <c r="R162" s="26" t="s">
        <v>6</v>
      </c>
      <c r="S162" s="31">
        <f>N162/2</f>
        <v>159.5</v>
      </c>
      <c r="T162" s="31">
        <v>0</v>
      </c>
    </row>
    <row r="163" spans="1:20" s="27" customFormat="1" ht="86.25" x14ac:dyDescent="0.25">
      <c r="B163" s="14">
        <f t="shared" si="11"/>
        <v>156</v>
      </c>
      <c r="C163" s="13">
        <v>45925</v>
      </c>
      <c r="D163" s="35">
        <v>2025</v>
      </c>
      <c r="E163" s="26" t="s">
        <v>8</v>
      </c>
      <c r="F163" s="26" t="s">
        <v>8</v>
      </c>
      <c r="G163" s="26" t="s">
        <v>406</v>
      </c>
      <c r="H163" s="26" t="s">
        <v>405</v>
      </c>
      <c r="I163" s="26" t="s">
        <v>56</v>
      </c>
      <c r="J163" s="26" t="s">
        <v>404</v>
      </c>
      <c r="K163" s="26" t="s">
        <v>283</v>
      </c>
      <c r="L163" s="26" t="s">
        <v>74</v>
      </c>
      <c r="M163" s="26" t="s">
        <v>11</v>
      </c>
      <c r="N163" s="31">
        <v>400</v>
      </c>
      <c r="O163" s="33">
        <v>0</v>
      </c>
      <c r="P163" s="32">
        <f t="shared" si="10"/>
        <v>0</v>
      </c>
      <c r="Q163" s="26" t="s">
        <v>149</v>
      </c>
      <c r="R163" s="26" t="s">
        <v>6</v>
      </c>
      <c r="S163" s="31">
        <f>N163/2</f>
        <v>200</v>
      </c>
      <c r="T163" s="31">
        <v>0</v>
      </c>
    </row>
    <row r="164" spans="1:20" ht="34.5" customHeight="1" x14ac:dyDescent="0.25">
      <c r="A164" s="4"/>
      <c r="B164" s="14">
        <f t="shared" si="11"/>
        <v>157</v>
      </c>
      <c r="C164" s="13">
        <v>45925</v>
      </c>
      <c r="D164" s="25">
        <v>2025</v>
      </c>
      <c r="E164" s="26" t="s">
        <v>28</v>
      </c>
      <c r="F164" s="26" t="s">
        <v>111</v>
      </c>
      <c r="G164" s="26" t="s">
        <v>111</v>
      </c>
      <c r="H164" s="26" t="s">
        <v>350</v>
      </c>
      <c r="I164" s="26" t="s">
        <v>179</v>
      </c>
      <c r="J164" s="26" t="s">
        <v>223</v>
      </c>
      <c r="K164" s="26" t="s">
        <v>408</v>
      </c>
      <c r="L164" s="26" t="s">
        <v>133</v>
      </c>
      <c r="M164" s="26" t="s">
        <v>46</v>
      </c>
      <c r="N164" s="31">
        <v>125</v>
      </c>
      <c r="O164" s="12">
        <v>788.5</v>
      </c>
      <c r="P164" s="11">
        <f t="shared" si="10"/>
        <v>98562.5</v>
      </c>
      <c r="Q164" s="26" t="s">
        <v>132</v>
      </c>
      <c r="R164" s="26" t="s">
        <v>0</v>
      </c>
      <c r="S164" s="10">
        <f>N164*5</f>
        <v>625</v>
      </c>
      <c r="T164" s="10">
        <v>0</v>
      </c>
    </row>
    <row r="165" spans="1:20" ht="34.5" customHeight="1" x14ac:dyDescent="0.25">
      <c r="B165" s="14">
        <f t="shared" si="11"/>
        <v>158</v>
      </c>
      <c r="C165" s="13">
        <v>45925</v>
      </c>
      <c r="D165" s="25">
        <v>2025</v>
      </c>
      <c r="E165" s="26" t="s">
        <v>28</v>
      </c>
      <c r="F165" s="26" t="s">
        <v>237</v>
      </c>
      <c r="G165" s="26" t="s">
        <v>237</v>
      </c>
      <c r="H165" s="26" t="s">
        <v>361</v>
      </c>
      <c r="I165" s="26" t="s">
        <v>4</v>
      </c>
      <c r="J165" s="26" t="s">
        <v>241</v>
      </c>
      <c r="K165" s="26" t="s">
        <v>407</v>
      </c>
      <c r="L165" s="26" t="s">
        <v>107</v>
      </c>
      <c r="M165" s="26" t="s">
        <v>63</v>
      </c>
      <c r="N165" s="10">
        <v>1</v>
      </c>
      <c r="O165" s="12">
        <v>24900</v>
      </c>
      <c r="P165" s="11">
        <f t="shared" si="10"/>
        <v>24900</v>
      </c>
      <c r="Q165" s="26" t="s">
        <v>106</v>
      </c>
      <c r="R165" s="26" t="s">
        <v>0</v>
      </c>
      <c r="S165" s="10">
        <v>1</v>
      </c>
      <c r="T165" s="10">
        <v>0</v>
      </c>
    </row>
    <row r="166" spans="1:20" ht="34.5" customHeight="1" x14ac:dyDescent="0.25">
      <c r="B166" s="14">
        <f t="shared" si="11"/>
        <v>159</v>
      </c>
      <c r="C166" s="13">
        <v>45925</v>
      </c>
      <c r="D166" s="35">
        <v>2025</v>
      </c>
      <c r="E166" s="26" t="s">
        <v>8</v>
      </c>
      <c r="F166" s="26" t="s">
        <v>8</v>
      </c>
      <c r="G166" s="26" t="s">
        <v>406</v>
      </c>
      <c r="H166" s="26" t="s">
        <v>405</v>
      </c>
      <c r="I166" s="26" t="s">
        <v>56</v>
      </c>
      <c r="J166" s="26" t="s">
        <v>404</v>
      </c>
      <c r="K166" s="26" t="s">
        <v>403</v>
      </c>
      <c r="L166" s="26" t="s">
        <v>103</v>
      </c>
      <c r="M166" s="26" t="s">
        <v>102</v>
      </c>
      <c r="N166" s="10">
        <v>60</v>
      </c>
      <c r="O166" s="12">
        <v>1635</v>
      </c>
      <c r="P166" s="11">
        <f t="shared" si="10"/>
        <v>98100</v>
      </c>
      <c r="Q166" s="26" t="s">
        <v>101</v>
      </c>
      <c r="R166" s="26" t="s">
        <v>1</v>
      </c>
      <c r="S166" s="10">
        <f t="shared" ref="S166:S174" si="14">N166</f>
        <v>60</v>
      </c>
      <c r="T166" s="10">
        <v>0</v>
      </c>
    </row>
    <row r="167" spans="1:20" ht="34.5" customHeight="1" x14ac:dyDescent="0.25">
      <c r="B167" s="14">
        <f t="shared" si="11"/>
        <v>160</v>
      </c>
      <c r="C167" s="13">
        <v>45925</v>
      </c>
      <c r="D167" s="35">
        <v>2025</v>
      </c>
      <c r="E167" s="26" t="s">
        <v>28</v>
      </c>
      <c r="F167" s="26" t="s">
        <v>349</v>
      </c>
      <c r="G167" s="26" t="s">
        <v>349</v>
      </c>
      <c r="H167" s="26" t="s">
        <v>348</v>
      </c>
      <c r="I167" s="26" t="s">
        <v>4</v>
      </c>
      <c r="J167" s="26" t="s">
        <v>347</v>
      </c>
      <c r="K167" s="26" t="s">
        <v>402</v>
      </c>
      <c r="L167" s="26" t="s">
        <v>103</v>
      </c>
      <c r="M167" s="26" t="s">
        <v>102</v>
      </c>
      <c r="N167" s="10">
        <v>175</v>
      </c>
      <c r="O167" s="12">
        <v>1635</v>
      </c>
      <c r="P167" s="11">
        <f t="shared" si="10"/>
        <v>286125</v>
      </c>
      <c r="Q167" s="26" t="s">
        <v>101</v>
      </c>
      <c r="R167" s="26" t="s">
        <v>1</v>
      </c>
      <c r="S167" s="10">
        <f t="shared" si="14"/>
        <v>175</v>
      </c>
      <c r="T167" s="10">
        <v>0</v>
      </c>
    </row>
    <row r="168" spans="1:20" ht="34.5" customHeight="1" x14ac:dyDescent="0.25">
      <c r="B168" s="14">
        <f t="shared" si="11"/>
        <v>161</v>
      </c>
      <c r="C168" s="13">
        <v>45925</v>
      </c>
      <c r="D168" s="25">
        <v>2025</v>
      </c>
      <c r="E168" s="26" t="s">
        <v>31</v>
      </c>
      <c r="F168" s="26" t="s">
        <v>72</v>
      </c>
      <c r="G168" s="26" t="s">
        <v>72</v>
      </c>
      <c r="H168" s="26" t="s">
        <v>192</v>
      </c>
      <c r="I168" s="26" t="s">
        <v>4</v>
      </c>
      <c r="J168" s="26" t="s">
        <v>191</v>
      </c>
      <c r="K168" s="26" t="s">
        <v>401</v>
      </c>
      <c r="L168" s="26" t="s">
        <v>59</v>
      </c>
      <c r="M168" s="26" t="s">
        <v>57</v>
      </c>
      <c r="N168" s="31">
        <v>749</v>
      </c>
      <c r="O168" s="33">
        <v>2548</v>
      </c>
      <c r="P168" s="32">
        <f t="shared" ref="P168:P199" si="15">+N168*O168</f>
        <v>1908452</v>
      </c>
      <c r="Q168" s="26" t="s">
        <v>104</v>
      </c>
      <c r="R168" s="26" t="s">
        <v>1</v>
      </c>
      <c r="S168" s="31">
        <f t="shared" si="14"/>
        <v>749</v>
      </c>
      <c r="T168" s="31">
        <v>0</v>
      </c>
    </row>
    <row r="169" spans="1:20" ht="34.5" customHeight="1" x14ac:dyDescent="0.25">
      <c r="B169" s="14">
        <f t="shared" si="11"/>
        <v>162</v>
      </c>
      <c r="C169" s="13">
        <v>45925</v>
      </c>
      <c r="D169" s="35">
        <v>2025</v>
      </c>
      <c r="E169" s="26" t="s">
        <v>28</v>
      </c>
      <c r="F169" s="26" t="s">
        <v>236</v>
      </c>
      <c r="G169" s="26" t="s">
        <v>116</v>
      </c>
      <c r="H169" s="26" t="s">
        <v>400</v>
      </c>
      <c r="I169" s="26" t="s">
        <v>22</v>
      </c>
      <c r="J169" s="26" t="s">
        <v>399</v>
      </c>
      <c r="K169" s="26" t="s">
        <v>398</v>
      </c>
      <c r="L169" s="26" t="s">
        <v>103</v>
      </c>
      <c r="M169" s="26" t="s">
        <v>102</v>
      </c>
      <c r="N169" s="10">
        <v>35</v>
      </c>
      <c r="O169" s="12">
        <v>1635</v>
      </c>
      <c r="P169" s="11">
        <f t="shared" si="15"/>
        <v>57225</v>
      </c>
      <c r="Q169" s="26" t="s">
        <v>101</v>
      </c>
      <c r="R169" s="26" t="s">
        <v>1</v>
      </c>
      <c r="S169" s="10">
        <f t="shared" si="14"/>
        <v>35</v>
      </c>
      <c r="T169" s="10">
        <v>0</v>
      </c>
    </row>
    <row r="170" spans="1:20" ht="34.5" customHeight="1" x14ac:dyDescent="0.25">
      <c r="B170" s="14">
        <f t="shared" si="11"/>
        <v>163</v>
      </c>
      <c r="C170" s="13">
        <v>45925</v>
      </c>
      <c r="D170" s="35">
        <v>2025</v>
      </c>
      <c r="E170" s="26" t="s">
        <v>28</v>
      </c>
      <c r="F170" s="26" t="s">
        <v>236</v>
      </c>
      <c r="G170" s="26" t="s">
        <v>397</v>
      </c>
      <c r="H170" s="26" t="s">
        <v>396</v>
      </c>
      <c r="I170" s="26" t="s">
        <v>22</v>
      </c>
      <c r="J170" s="26" t="s">
        <v>395</v>
      </c>
      <c r="K170" s="26" t="s">
        <v>394</v>
      </c>
      <c r="L170" s="26" t="s">
        <v>103</v>
      </c>
      <c r="M170" s="26" t="s">
        <v>102</v>
      </c>
      <c r="N170" s="10">
        <v>50</v>
      </c>
      <c r="O170" s="12">
        <v>1635</v>
      </c>
      <c r="P170" s="11">
        <f t="shared" si="15"/>
        <v>81750</v>
      </c>
      <c r="Q170" s="26" t="s">
        <v>101</v>
      </c>
      <c r="R170" s="26" t="s">
        <v>1</v>
      </c>
      <c r="S170" s="10">
        <f t="shared" si="14"/>
        <v>50</v>
      </c>
      <c r="T170" s="10">
        <v>0</v>
      </c>
    </row>
    <row r="171" spans="1:20" ht="34.5" customHeight="1" x14ac:dyDescent="0.25">
      <c r="B171" s="14">
        <f t="shared" si="11"/>
        <v>164</v>
      </c>
      <c r="C171" s="13">
        <v>45925</v>
      </c>
      <c r="D171" s="35">
        <v>2025</v>
      </c>
      <c r="E171" s="26" t="s">
        <v>28</v>
      </c>
      <c r="F171" s="26" t="s">
        <v>236</v>
      </c>
      <c r="G171" s="26" t="s">
        <v>393</v>
      </c>
      <c r="H171" s="26" t="s">
        <v>392</v>
      </c>
      <c r="I171" s="26" t="s">
        <v>22</v>
      </c>
      <c r="J171" s="26" t="s">
        <v>391</v>
      </c>
      <c r="K171" s="26" t="s">
        <v>390</v>
      </c>
      <c r="L171" s="26" t="s">
        <v>103</v>
      </c>
      <c r="M171" s="26" t="s">
        <v>102</v>
      </c>
      <c r="N171" s="10">
        <v>51</v>
      </c>
      <c r="O171" s="12">
        <v>1635</v>
      </c>
      <c r="P171" s="11">
        <f t="shared" si="15"/>
        <v>83385</v>
      </c>
      <c r="Q171" s="26" t="s">
        <v>101</v>
      </c>
      <c r="R171" s="26" t="s">
        <v>1</v>
      </c>
      <c r="S171" s="10">
        <f t="shared" si="14"/>
        <v>51</v>
      </c>
      <c r="T171" s="10">
        <v>0</v>
      </c>
    </row>
    <row r="172" spans="1:20" ht="34.5" customHeight="1" x14ac:dyDescent="0.25">
      <c r="B172" s="14">
        <f t="shared" si="11"/>
        <v>165</v>
      </c>
      <c r="C172" s="13">
        <v>45925</v>
      </c>
      <c r="D172" s="35">
        <v>2025</v>
      </c>
      <c r="E172" s="26" t="s">
        <v>28</v>
      </c>
      <c r="F172" s="26" t="s">
        <v>236</v>
      </c>
      <c r="G172" s="26" t="s">
        <v>389</v>
      </c>
      <c r="H172" s="26" t="s">
        <v>388</v>
      </c>
      <c r="I172" s="26" t="s">
        <v>22</v>
      </c>
      <c r="J172" s="26" t="s">
        <v>387</v>
      </c>
      <c r="K172" s="26" t="s">
        <v>386</v>
      </c>
      <c r="L172" s="26" t="s">
        <v>103</v>
      </c>
      <c r="M172" s="26" t="s">
        <v>102</v>
      </c>
      <c r="N172" s="10">
        <v>28</v>
      </c>
      <c r="O172" s="12">
        <v>1635</v>
      </c>
      <c r="P172" s="11">
        <f t="shared" si="15"/>
        <v>45780</v>
      </c>
      <c r="Q172" s="26" t="s">
        <v>101</v>
      </c>
      <c r="R172" s="26" t="s">
        <v>1</v>
      </c>
      <c r="S172" s="10">
        <f t="shared" si="14"/>
        <v>28</v>
      </c>
      <c r="T172" s="10">
        <v>0</v>
      </c>
    </row>
    <row r="173" spans="1:20" ht="34.5" customHeight="1" x14ac:dyDescent="0.25">
      <c r="B173" s="14">
        <f t="shared" si="11"/>
        <v>166</v>
      </c>
      <c r="C173" s="13">
        <v>45925</v>
      </c>
      <c r="D173" s="35">
        <v>2025</v>
      </c>
      <c r="E173" s="26" t="s">
        <v>9</v>
      </c>
      <c r="F173" s="26" t="s">
        <v>131</v>
      </c>
      <c r="G173" s="26" t="s">
        <v>58</v>
      </c>
      <c r="H173" s="26" t="s">
        <v>385</v>
      </c>
      <c r="I173" s="26" t="s">
        <v>32</v>
      </c>
      <c r="J173" s="26" t="s">
        <v>384</v>
      </c>
      <c r="K173" s="26" t="s">
        <v>383</v>
      </c>
      <c r="L173" s="26" t="s">
        <v>103</v>
      </c>
      <c r="M173" s="26" t="s">
        <v>102</v>
      </c>
      <c r="N173" s="10">
        <v>25</v>
      </c>
      <c r="O173" s="12">
        <v>1635</v>
      </c>
      <c r="P173" s="11">
        <f t="shared" si="15"/>
        <v>40875</v>
      </c>
      <c r="Q173" s="26" t="s">
        <v>101</v>
      </c>
      <c r="R173" s="26" t="s">
        <v>1</v>
      </c>
      <c r="S173" s="10">
        <f t="shared" si="14"/>
        <v>25</v>
      </c>
      <c r="T173" s="10">
        <v>0</v>
      </c>
    </row>
    <row r="174" spans="1:20" ht="34.5" customHeight="1" x14ac:dyDescent="0.25">
      <c r="B174" s="14">
        <f t="shared" si="11"/>
        <v>167</v>
      </c>
      <c r="C174" s="13">
        <v>45925</v>
      </c>
      <c r="D174" s="35">
        <v>2025</v>
      </c>
      <c r="E174" s="26" t="s">
        <v>9</v>
      </c>
      <c r="F174" s="26" t="s">
        <v>131</v>
      </c>
      <c r="G174" s="26" t="s">
        <v>382</v>
      </c>
      <c r="H174" s="26" t="s">
        <v>381</v>
      </c>
      <c r="I174" s="26" t="s">
        <v>32</v>
      </c>
      <c r="J174" s="26" t="s">
        <v>380</v>
      </c>
      <c r="K174" s="26" t="s">
        <v>379</v>
      </c>
      <c r="L174" s="26" t="s">
        <v>103</v>
      </c>
      <c r="M174" s="26" t="s">
        <v>102</v>
      </c>
      <c r="N174" s="10">
        <v>25</v>
      </c>
      <c r="O174" s="12">
        <v>1635</v>
      </c>
      <c r="P174" s="11">
        <f t="shared" si="15"/>
        <v>40875</v>
      </c>
      <c r="Q174" s="26" t="s">
        <v>101</v>
      </c>
      <c r="R174" s="26" t="s">
        <v>1</v>
      </c>
      <c r="S174" s="10">
        <f t="shared" si="14"/>
        <v>25</v>
      </c>
      <c r="T174" s="10">
        <v>0</v>
      </c>
    </row>
    <row r="175" spans="1:20" s="27" customFormat="1" ht="86.25" x14ac:dyDescent="0.25">
      <c r="B175" s="14">
        <f t="shared" si="11"/>
        <v>168</v>
      </c>
      <c r="C175" s="13">
        <v>45925</v>
      </c>
      <c r="D175" s="35">
        <v>2025</v>
      </c>
      <c r="E175" s="26" t="s">
        <v>8</v>
      </c>
      <c r="F175" s="26" t="s">
        <v>45</v>
      </c>
      <c r="G175" s="26" t="s">
        <v>378</v>
      </c>
      <c r="H175" s="26" t="s">
        <v>377</v>
      </c>
      <c r="I175" s="26" t="s">
        <v>32</v>
      </c>
      <c r="J175" s="26" t="s">
        <v>256</v>
      </c>
      <c r="K175" s="26" t="s">
        <v>281</v>
      </c>
      <c r="L175" s="26" t="s">
        <v>74</v>
      </c>
      <c r="M175" s="26" t="s">
        <v>11</v>
      </c>
      <c r="N175" s="31">
        <v>67</v>
      </c>
      <c r="O175" s="33">
        <v>0</v>
      </c>
      <c r="P175" s="32">
        <f t="shared" si="15"/>
        <v>0</v>
      </c>
      <c r="Q175" s="26" t="s">
        <v>149</v>
      </c>
      <c r="R175" s="26" t="s">
        <v>6</v>
      </c>
      <c r="S175" s="31">
        <f>N175/2</f>
        <v>33.5</v>
      </c>
      <c r="T175" s="31">
        <v>0</v>
      </c>
    </row>
    <row r="176" spans="1:20" s="4" customFormat="1" ht="32.25" customHeight="1" x14ac:dyDescent="0.25">
      <c r="B176" s="14">
        <f t="shared" si="11"/>
        <v>169</v>
      </c>
      <c r="C176" s="13">
        <v>45925</v>
      </c>
      <c r="D176" s="35">
        <v>2025</v>
      </c>
      <c r="E176" s="26" t="s">
        <v>10</v>
      </c>
      <c r="F176" s="26" t="s">
        <v>76</v>
      </c>
      <c r="G176" s="26" t="s">
        <v>376</v>
      </c>
      <c r="H176" s="26" t="s">
        <v>375</v>
      </c>
      <c r="I176" s="26" t="s">
        <v>32</v>
      </c>
      <c r="J176" s="26" t="s">
        <v>233</v>
      </c>
      <c r="K176" s="26" t="s">
        <v>280</v>
      </c>
      <c r="L176" s="26" t="s">
        <v>89</v>
      </c>
      <c r="M176" s="26" t="s">
        <v>87</v>
      </c>
      <c r="N176" s="10">
        <v>29</v>
      </c>
      <c r="O176" s="12">
        <v>248</v>
      </c>
      <c r="P176" s="11">
        <f t="shared" si="15"/>
        <v>7192</v>
      </c>
      <c r="Q176" s="26" t="s">
        <v>88</v>
      </c>
      <c r="R176" s="26" t="s">
        <v>6</v>
      </c>
      <c r="S176" s="10">
        <f>N176</f>
        <v>29</v>
      </c>
      <c r="T176" s="10">
        <v>0</v>
      </c>
    </row>
    <row r="177" spans="1:20" ht="34.5" customHeight="1" x14ac:dyDescent="0.25">
      <c r="B177" s="14">
        <f t="shared" si="11"/>
        <v>170</v>
      </c>
      <c r="C177" s="13">
        <v>45925</v>
      </c>
      <c r="D177" s="25">
        <v>2025</v>
      </c>
      <c r="E177" s="26" t="s">
        <v>28</v>
      </c>
      <c r="F177" s="26" t="s">
        <v>236</v>
      </c>
      <c r="G177" s="26" t="s">
        <v>374</v>
      </c>
      <c r="H177" s="26" t="s">
        <v>373</v>
      </c>
      <c r="I177" s="26" t="s">
        <v>22</v>
      </c>
      <c r="J177" s="26" t="s">
        <v>372</v>
      </c>
      <c r="K177" s="26" t="s">
        <v>371</v>
      </c>
      <c r="L177" s="26" t="s">
        <v>156</v>
      </c>
      <c r="M177" s="26" t="s">
        <v>100</v>
      </c>
      <c r="N177" s="10">
        <v>50</v>
      </c>
      <c r="O177" s="12">
        <v>318</v>
      </c>
      <c r="P177" s="11">
        <f t="shared" si="15"/>
        <v>15900</v>
      </c>
      <c r="Q177" s="26" t="s">
        <v>99</v>
      </c>
      <c r="R177" s="26" t="s">
        <v>0</v>
      </c>
      <c r="S177" s="10">
        <f>N177</f>
        <v>50</v>
      </c>
      <c r="T177" s="10">
        <v>0</v>
      </c>
    </row>
    <row r="178" spans="1:20" ht="34.5" customHeight="1" x14ac:dyDescent="0.25">
      <c r="A178" s="4"/>
      <c r="B178" s="14">
        <f t="shared" si="11"/>
        <v>171</v>
      </c>
      <c r="C178" s="13">
        <v>45926</v>
      </c>
      <c r="D178" s="25">
        <v>2025</v>
      </c>
      <c r="E178" s="26" t="s">
        <v>20</v>
      </c>
      <c r="F178" s="26" t="s">
        <v>73</v>
      </c>
      <c r="G178" s="26" t="s">
        <v>370</v>
      </c>
      <c r="H178" s="26" t="s">
        <v>369</v>
      </c>
      <c r="I178" s="26" t="s">
        <v>32</v>
      </c>
      <c r="J178" s="26" t="s">
        <v>368</v>
      </c>
      <c r="K178" s="26" t="s">
        <v>367</v>
      </c>
      <c r="L178" s="26" t="s">
        <v>108</v>
      </c>
      <c r="M178" s="26" t="s">
        <v>7</v>
      </c>
      <c r="N178" s="10">
        <v>150</v>
      </c>
      <c r="O178" s="12">
        <v>62.79</v>
      </c>
      <c r="P178" s="11">
        <f t="shared" si="15"/>
        <v>9418.5</v>
      </c>
      <c r="Q178" s="26" t="s">
        <v>75</v>
      </c>
      <c r="R178" s="26" t="s">
        <v>0</v>
      </c>
      <c r="S178" s="10">
        <f>+N178/10</f>
        <v>15</v>
      </c>
      <c r="T178" s="10">
        <v>0</v>
      </c>
    </row>
    <row r="179" spans="1:20" ht="34.5" customHeight="1" x14ac:dyDescent="0.25">
      <c r="B179" s="14">
        <f t="shared" si="11"/>
        <v>172</v>
      </c>
      <c r="C179" s="13">
        <v>45926</v>
      </c>
      <c r="D179" s="35">
        <v>2025</v>
      </c>
      <c r="E179" s="26" t="s">
        <v>29</v>
      </c>
      <c r="F179" s="26" t="s">
        <v>203</v>
      </c>
      <c r="G179" s="26" t="s">
        <v>203</v>
      </c>
      <c r="H179" s="26" t="s">
        <v>202</v>
      </c>
      <c r="I179" s="26" t="s">
        <v>4</v>
      </c>
      <c r="J179" s="26" t="s">
        <v>201</v>
      </c>
      <c r="K179" s="26" t="s">
        <v>366</v>
      </c>
      <c r="L179" s="26" t="s">
        <v>59</v>
      </c>
      <c r="M179" s="26" t="s">
        <v>57</v>
      </c>
      <c r="N179" s="10">
        <v>190</v>
      </c>
      <c r="O179" s="12">
        <v>2548</v>
      </c>
      <c r="P179" s="11">
        <f t="shared" si="15"/>
        <v>484120</v>
      </c>
      <c r="Q179" s="26" t="s">
        <v>104</v>
      </c>
      <c r="R179" s="26" t="s">
        <v>1</v>
      </c>
      <c r="S179" s="10">
        <f>N179</f>
        <v>190</v>
      </c>
      <c r="T179" s="10">
        <v>0</v>
      </c>
    </row>
    <row r="180" spans="1:20" ht="34.5" customHeight="1" x14ac:dyDescent="0.25">
      <c r="B180" s="14">
        <f t="shared" si="11"/>
        <v>173</v>
      </c>
      <c r="C180" s="13">
        <v>45926</v>
      </c>
      <c r="D180" s="35">
        <v>2025</v>
      </c>
      <c r="E180" s="26" t="s">
        <v>10</v>
      </c>
      <c r="F180" s="26" t="s">
        <v>364</v>
      </c>
      <c r="G180" s="26" t="s">
        <v>364</v>
      </c>
      <c r="H180" s="26" t="s">
        <v>363</v>
      </c>
      <c r="I180" s="26" t="s">
        <v>4</v>
      </c>
      <c r="J180" s="26" t="s">
        <v>253</v>
      </c>
      <c r="K180" s="26" t="s">
        <v>365</v>
      </c>
      <c r="L180" s="26" t="s">
        <v>59</v>
      </c>
      <c r="M180" s="26" t="s">
        <v>57</v>
      </c>
      <c r="N180" s="10">
        <v>322</v>
      </c>
      <c r="O180" s="12">
        <v>2548</v>
      </c>
      <c r="P180" s="11">
        <f t="shared" si="15"/>
        <v>820456</v>
      </c>
      <c r="Q180" s="26" t="s">
        <v>104</v>
      </c>
      <c r="R180" s="26" t="s">
        <v>1</v>
      </c>
      <c r="S180" s="10">
        <f>N180</f>
        <v>322</v>
      </c>
      <c r="T180" s="10">
        <v>0</v>
      </c>
    </row>
    <row r="181" spans="1:20" s="28" customFormat="1" ht="34.5" customHeight="1" x14ac:dyDescent="0.25">
      <c r="B181" s="14">
        <f t="shared" si="11"/>
        <v>174</v>
      </c>
      <c r="C181" s="13">
        <v>45926</v>
      </c>
      <c r="D181" s="25">
        <v>2025</v>
      </c>
      <c r="E181" s="26" t="s">
        <v>10</v>
      </c>
      <c r="F181" s="26" t="s">
        <v>364</v>
      </c>
      <c r="G181" s="26" t="s">
        <v>364</v>
      </c>
      <c r="H181" s="26" t="s">
        <v>363</v>
      </c>
      <c r="I181" s="26" t="s">
        <v>4</v>
      </c>
      <c r="J181" s="26" t="s">
        <v>253</v>
      </c>
      <c r="K181" s="26" t="s">
        <v>362</v>
      </c>
      <c r="L181" s="26" t="s">
        <v>155</v>
      </c>
      <c r="M181" s="26" t="s">
        <v>154</v>
      </c>
      <c r="N181" s="10">
        <v>322</v>
      </c>
      <c r="O181" s="12">
        <v>282</v>
      </c>
      <c r="P181" s="11">
        <f t="shared" si="15"/>
        <v>90804</v>
      </c>
      <c r="Q181" s="26" t="s">
        <v>153</v>
      </c>
      <c r="R181" s="26" t="s">
        <v>0</v>
      </c>
      <c r="S181" s="10">
        <f>N181</f>
        <v>322</v>
      </c>
      <c r="T181" s="10">
        <v>0</v>
      </c>
    </row>
    <row r="182" spans="1:20" ht="34.5" customHeight="1" x14ac:dyDescent="0.25">
      <c r="B182" s="14">
        <f t="shared" si="11"/>
        <v>175</v>
      </c>
      <c r="C182" s="13">
        <v>45926</v>
      </c>
      <c r="D182" s="35">
        <v>2025</v>
      </c>
      <c r="E182" s="26" t="s">
        <v>5</v>
      </c>
      <c r="F182" s="26" t="s">
        <v>114</v>
      </c>
      <c r="G182" s="26" t="s">
        <v>114</v>
      </c>
      <c r="H182" s="26" t="s">
        <v>352</v>
      </c>
      <c r="I182" s="26" t="s">
        <v>4</v>
      </c>
      <c r="J182" s="26" t="s">
        <v>224</v>
      </c>
      <c r="K182" s="26" t="s">
        <v>144</v>
      </c>
      <c r="L182" s="26" t="s">
        <v>59</v>
      </c>
      <c r="M182" s="26" t="s">
        <v>57</v>
      </c>
      <c r="N182" s="10">
        <v>946</v>
      </c>
      <c r="O182" s="12">
        <v>2548</v>
      </c>
      <c r="P182" s="11">
        <f t="shared" si="15"/>
        <v>2410408</v>
      </c>
      <c r="Q182" s="26" t="s">
        <v>104</v>
      </c>
      <c r="R182" s="26" t="s">
        <v>1</v>
      </c>
      <c r="S182" s="10">
        <f>N182</f>
        <v>946</v>
      </c>
      <c r="T182" s="10">
        <v>0</v>
      </c>
    </row>
    <row r="183" spans="1:20" s="4" customFormat="1" ht="34.5" customHeight="1" x14ac:dyDescent="0.25">
      <c r="B183" s="14">
        <f t="shared" si="11"/>
        <v>176</v>
      </c>
      <c r="C183" s="13">
        <v>45926</v>
      </c>
      <c r="D183" s="35">
        <v>2025</v>
      </c>
      <c r="E183" s="26" t="s">
        <v>28</v>
      </c>
      <c r="F183" s="26" t="s">
        <v>237</v>
      </c>
      <c r="G183" s="26" t="s">
        <v>237</v>
      </c>
      <c r="H183" s="26" t="s">
        <v>361</v>
      </c>
      <c r="I183" s="26" t="s">
        <v>4</v>
      </c>
      <c r="J183" s="26" t="s">
        <v>241</v>
      </c>
      <c r="K183" s="26" t="s">
        <v>279</v>
      </c>
      <c r="L183" s="26" t="s">
        <v>130</v>
      </c>
      <c r="M183" s="26" t="s">
        <v>105</v>
      </c>
      <c r="N183" s="10">
        <v>50</v>
      </c>
      <c r="O183" s="12">
        <v>210</v>
      </c>
      <c r="P183" s="11">
        <f t="shared" si="15"/>
        <v>10500</v>
      </c>
      <c r="Q183" s="26" t="s">
        <v>119</v>
      </c>
      <c r="R183" s="26" t="s">
        <v>6</v>
      </c>
      <c r="S183" s="10">
        <f>+N183*8</f>
        <v>400</v>
      </c>
      <c r="T183" s="10">
        <v>0</v>
      </c>
    </row>
    <row r="184" spans="1:20" ht="34.5" customHeight="1" x14ac:dyDescent="0.25">
      <c r="B184" s="14">
        <f t="shared" si="11"/>
        <v>177</v>
      </c>
      <c r="C184" s="13">
        <v>45926</v>
      </c>
      <c r="D184" s="35">
        <v>2025</v>
      </c>
      <c r="E184" s="26" t="s">
        <v>9</v>
      </c>
      <c r="F184" s="26" t="s">
        <v>131</v>
      </c>
      <c r="G184" s="26" t="s">
        <v>360</v>
      </c>
      <c r="H184" s="26" t="s">
        <v>359</v>
      </c>
      <c r="I184" s="26" t="s">
        <v>32</v>
      </c>
      <c r="J184" s="26" t="s">
        <v>358</v>
      </c>
      <c r="K184" s="26" t="s">
        <v>357</v>
      </c>
      <c r="L184" s="26" t="s">
        <v>103</v>
      </c>
      <c r="M184" s="26" t="s">
        <v>102</v>
      </c>
      <c r="N184" s="10">
        <v>50</v>
      </c>
      <c r="O184" s="12">
        <v>1635</v>
      </c>
      <c r="P184" s="11">
        <f t="shared" si="15"/>
        <v>81750</v>
      </c>
      <c r="Q184" s="26" t="s">
        <v>101</v>
      </c>
      <c r="R184" s="26" t="s">
        <v>1</v>
      </c>
      <c r="S184" s="10">
        <f>N184</f>
        <v>50</v>
      </c>
      <c r="T184" s="10">
        <v>0</v>
      </c>
    </row>
    <row r="185" spans="1:20" ht="34.5" customHeight="1" x14ac:dyDescent="0.25">
      <c r="B185" s="14">
        <f t="shared" si="11"/>
        <v>178</v>
      </c>
      <c r="C185" s="13">
        <v>45926</v>
      </c>
      <c r="D185" s="35">
        <v>2025</v>
      </c>
      <c r="E185" s="26" t="s">
        <v>9</v>
      </c>
      <c r="F185" s="26" t="s">
        <v>131</v>
      </c>
      <c r="G185" s="26" t="s">
        <v>356</v>
      </c>
      <c r="H185" s="26" t="s">
        <v>355</v>
      </c>
      <c r="I185" s="26" t="s">
        <v>354</v>
      </c>
      <c r="J185" s="26" t="s">
        <v>353</v>
      </c>
      <c r="K185" s="26" t="s">
        <v>143</v>
      </c>
      <c r="L185" s="26" t="s">
        <v>103</v>
      </c>
      <c r="M185" s="26" t="s">
        <v>102</v>
      </c>
      <c r="N185" s="10">
        <v>40</v>
      </c>
      <c r="O185" s="12">
        <v>1635</v>
      </c>
      <c r="P185" s="11">
        <f t="shared" si="15"/>
        <v>65400</v>
      </c>
      <c r="Q185" s="26" t="s">
        <v>101</v>
      </c>
      <c r="R185" s="26" t="s">
        <v>1</v>
      </c>
      <c r="S185" s="10">
        <f>N185</f>
        <v>40</v>
      </c>
      <c r="T185" s="10">
        <v>0</v>
      </c>
    </row>
    <row r="186" spans="1:20" ht="34.5" customHeight="1" x14ac:dyDescent="0.25">
      <c r="B186" s="14">
        <f t="shared" si="11"/>
        <v>179</v>
      </c>
      <c r="C186" s="13">
        <v>45926</v>
      </c>
      <c r="D186" s="25">
        <v>2025</v>
      </c>
      <c r="E186" s="26" t="s">
        <v>5</v>
      </c>
      <c r="F186" s="26" t="s">
        <v>114</v>
      </c>
      <c r="G186" s="26" t="s">
        <v>114</v>
      </c>
      <c r="H186" s="26" t="s">
        <v>352</v>
      </c>
      <c r="I186" s="26" t="s">
        <v>4</v>
      </c>
      <c r="J186" s="26" t="s">
        <v>224</v>
      </c>
      <c r="K186" s="26" t="s">
        <v>351</v>
      </c>
      <c r="L186" s="26" t="s">
        <v>294</v>
      </c>
      <c r="M186" s="26" t="s">
        <v>293</v>
      </c>
      <c r="N186" s="10">
        <v>3</v>
      </c>
      <c r="O186" s="12">
        <v>16250</v>
      </c>
      <c r="P186" s="11">
        <f t="shared" si="15"/>
        <v>48750</v>
      </c>
      <c r="Q186" s="26" t="s">
        <v>292</v>
      </c>
      <c r="R186" s="26" t="s">
        <v>0</v>
      </c>
      <c r="S186" s="10">
        <f>N186</f>
        <v>3</v>
      </c>
      <c r="T186" s="10">
        <v>50</v>
      </c>
    </row>
    <row r="187" spans="1:20" ht="34.5" customHeight="1" x14ac:dyDescent="0.25">
      <c r="B187" s="14">
        <f t="shared" si="11"/>
        <v>180</v>
      </c>
      <c r="C187" s="13">
        <v>45926</v>
      </c>
      <c r="D187" s="35">
        <v>2025</v>
      </c>
      <c r="E187" s="26" t="s">
        <v>28</v>
      </c>
      <c r="F187" s="26" t="s">
        <v>111</v>
      </c>
      <c r="G187" s="26" t="s">
        <v>111</v>
      </c>
      <c r="H187" s="26" t="s">
        <v>350</v>
      </c>
      <c r="I187" s="26" t="s">
        <v>179</v>
      </c>
      <c r="J187" s="26" t="s">
        <v>223</v>
      </c>
      <c r="K187" s="26" t="s">
        <v>142</v>
      </c>
      <c r="L187" s="26" t="s">
        <v>103</v>
      </c>
      <c r="M187" s="26" t="s">
        <v>102</v>
      </c>
      <c r="N187" s="10">
        <v>175</v>
      </c>
      <c r="O187" s="12">
        <v>1635</v>
      </c>
      <c r="P187" s="11">
        <f t="shared" si="15"/>
        <v>286125</v>
      </c>
      <c r="Q187" s="26" t="s">
        <v>101</v>
      </c>
      <c r="R187" s="26" t="s">
        <v>1</v>
      </c>
      <c r="S187" s="10">
        <f>N187</f>
        <v>175</v>
      </c>
      <c r="T187" s="10">
        <v>0</v>
      </c>
    </row>
    <row r="188" spans="1:20" ht="34.5" customHeight="1" x14ac:dyDescent="0.25">
      <c r="A188" s="28"/>
      <c r="B188" s="14">
        <f t="shared" si="11"/>
        <v>181</v>
      </c>
      <c r="C188" s="13">
        <v>45926</v>
      </c>
      <c r="D188" s="35">
        <v>2025</v>
      </c>
      <c r="E188" s="26" t="s">
        <v>28</v>
      </c>
      <c r="F188" s="26" t="s">
        <v>349</v>
      </c>
      <c r="G188" s="26" t="s">
        <v>349</v>
      </c>
      <c r="H188" s="26" t="s">
        <v>348</v>
      </c>
      <c r="I188" s="26" t="s">
        <v>4</v>
      </c>
      <c r="J188" s="26" t="s">
        <v>347</v>
      </c>
      <c r="K188" s="26" t="s">
        <v>141</v>
      </c>
      <c r="L188" s="26" t="s">
        <v>97</v>
      </c>
      <c r="M188" s="26" t="s">
        <v>80</v>
      </c>
      <c r="N188" s="10">
        <v>119</v>
      </c>
      <c r="O188" s="12">
        <v>405</v>
      </c>
      <c r="P188" s="11">
        <f t="shared" si="15"/>
        <v>48195</v>
      </c>
      <c r="Q188" s="26" t="s">
        <v>98</v>
      </c>
      <c r="R188" s="26" t="s">
        <v>1</v>
      </c>
      <c r="S188" s="10">
        <f>+N188</f>
        <v>119</v>
      </c>
      <c r="T188" s="10">
        <v>0</v>
      </c>
    </row>
    <row r="189" spans="1:20" ht="34.5" customHeight="1" x14ac:dyDescent="0.25">
      <c r="B189" s="14">
        <f t="shared" si="11"/>
        <v>182</v>
      </c>
      <c r="C189" s="13">
        <v>45929</v>
      </c>
      <c r="D189" s="35">
        <v>2025</v>
      </c>
      <c r="E189" s="26" t="s">
        <v>18</v>
      </c>
      <c r="F189" s="26" t="s">
        <v>346</v>
      </c>
      <c r="G189" s="26" t="s">
        <v>346</v>
      </c>
      <c r="H189" s="26" t="s">
        <v>345</v>
      </c>
      <c r="I189" s="26" t="s">
        <v>179</v>
      </c>
      <c r="J189" s="26" t="s">
        <v>344</v>
      </c>
      <c r="K189" s="26" t="s">
        <v>140</v>
      </c>
      <c r="L189" s="26" t="s">
        <v>103</v>
      </c>
      <c r="M189" s="26" t="s">
        <v>102</v>
      </c>
      <c r="N189" s="10">
        <v>90</v>
      </c>
      <c r="O189" s="12">
        <v>1635</v>
      </c>
      <c r="P189" s="11">
        <f t="shared" si="15"/>
        <v>147150</v>
      </c>
      <c r="Q189" s="26" t="s">
        <v>101</v>
      </c>
      <c r="R189" s="26" t="s">
        <v>1</v>
      </c>
      <c r="S189" s="10">
        <f>N189</f>
        <v>90</v>
      </c>
      <c r="T189" s="10">
        <v>0</v>
      </c>
    </row>
    <row r="190" spans="1:20" ht="34.5" customHeight="1" x14ac:dyDescent="0.25">
      <c r="A190" s="28"/>
      <c r="B190" s="14">
        <f t="shared" si="11"/>
        <v>183</v>
      </c>
      <c r="C190" s="13">
        <v>45926</v>
      </c>
      <c r="D190" s="25">
        <v>2025</v>
      </c>
      <c r="E190" s="26" t="s">
        <v>3</v>
      </c>
      <c r="F190" s="26" t="s">
        <v>152</v>
      </c>
      <c r="G190" s="26" t="s">
        <v>152</v>
      </c>
      <c r="H190" s="26" t="s">
        <v>151</v>
      </c>
      <c r="I190" s="26" t="s">
        <v>4</v>
      </c>
      <c r="J190" s="26" t="s">
        <v>150</v>
      </c>
      <c r="K190" s="26" t="s">
        <v>278</v>
      </c>
      <c r="L190" s="26" t="s">
        <v>129</v>
      </c>
      <c r="M190" s="26" t="s">
        <v>128</v>
      </c>
      <c r="N190" s="10">
        <v>906</v>
      </c>
      <c r="O190" s="12">
        <v>176.7</v>
      </c>
      <c r="P190" s="11">
        <f t="shared" si="15"/>
        <v>160090.19999999998</v>
      </c>
      <c r="Q190" s="26" t="s">
        <v>127</v>
      </c>
      <c r="R190" s="26" t="s">
        <v>6</v>
      </c>
      <c r="S190" s="10">
        <f>N190</f>
        <v>906</v>
      </c>
      <c r="T190" s="10">
        <v>0</v>
      </c>
    </row>
    <row r="191" spans="1:20" s="28" customFormat="1" ht="34.5" customHeight="1" x14ac:dyDescent="0.25">
      <c r="B191" s="14">
        <f t="shared" si="11"/>
        <v>184</v>
      </c>
      <c r="C191" s="13">
        <v>45926</v>
      </c>
      <c r="D191" s="25">
        <v>2025</v>
      </c>
      <c r="E191" s="26" t="s">
        <v>3</v>
      </c>
      <c r="F191" s="26" t="s">
        <v>152</v>
      </c>
      <c r="G191" s="26" t="s">
        <v>152</v>
      </c>
      <c r="H191" s="26" t="s">
        <v>151</v>
      </c>
      <c r="I191" s="26" t="s">
        <v>4</v>
      </c>
      <c r="J191" s="26" t="s">
        <v>150</v>
      </c>
      <c r="K191" s="26" t="s">
        <v>277</v>
      </c>
      <c r="L191" s="26" t="s">
        <v>95</v>
      </c>
      <c r="M191" s="26" t="s">
        <v>96</v>
      </c>
      <c r="N191" s="10">
        <v>1000</v>
      </c>
      <c r="O191" s="12">
        <v>1270</v>
      </c>
      <c r="P191" s="11">
        <f t="shared" si="15"/>
        <v>1270000</v>
      </c>
      <c r="Q191" s="26" t="s">
        <v>145</v>
      </c>
      <c r="R191" s="26" t="s">
        <v>6</v>
      </c>
      <c r="S191" s="10">
        <f>+N191*5</f>
        <v>5000</v>
      </c>
      <c r="T191" s="10">
        <v>0</v>
      </c>
    </row>
    <row r="192" spans="1:20" s="4" customFormat="1" ht="34.5" customHeight="1" x14ac:dyDescent="0.25">
      <c r="B192" s="14">
        <f t="shared" si="11"/>
        <v>185</v>
      </c>
      <c r="C192" s="13">
        <v>45929</v>
      </c>
      <c r="D192" s="25">
        <v>2025</v>
      </c>
      <c r="E192" s="26" t="s">
        <v>27</v>
      </c>
      <c r="F192" s="26" t="s">
        <v>343</v>
      </c>
      <c r="G192" s="26" t="s">
        <v>342</v>
      </c>
      <c r="H192" s="26" t="s">
        <v>341</v>
      </c>
      <c r="I192" s="26" t="s">
        <v>56</v>
      </c>
      <c r="J192" s="26" t="s">
        <v>340</v>
      </c>
      <c r="K192" s="26" t="s">
        <v>339</v>
      </c>
      <c r="L192" s="26" t="s">
        <v>338</v>
      </c>
      <c r="M192" s="26" t="s">
        <v>7</v>
      </c>
      <c r="N192" s="10">
        <v>77</v>
      </c>
      <c r="O192" s="12">
        <v>619.77</v>
      </c>
      <c r="P192" s="11">
        <f t="shared" si="15"/>
        <v>47722.29</v>
      </c>
      <c r="Q192" s="26" t="s">
        <v>337</v>
      </c>
      <c r="R192" s="26" t="s">
        <v>0</v>
      </c>
      <c r="S192" s="10">
        <f>+N192/10</f>
        <v>7.7</v>
      </c>
      <c r="T192" s="10">
        <v>0</v>
      </c>
    </row>
    <row r="193" spans="2:20" s="28" customFormat="1" ht="34.5" customHeight="1" x14ac:dyDescent="0.25">
      <c r="B193" s="14">
        <f t="shared" si="11"/>
        <v>186</v>
      </c>
      <c r="C193" s="13">
        <v>45929</v>
      </c>
      <c r="D193" s="25">
        <v>2025</v>
      </c>
      <c r="E193" s="26" t="s">
        <v>3</v>
      </c>
      <c r="F193" s="26" t="s">
        <v>3</v>
      </c>
      <c r="G193" s="26" t="s">
        <v>169</v>
      </c>
      <c r="H193" s="26" t="s">
        <v>200</v>
      </c>
      <c r="I193" s="26" t="s">
        <v>177</v>
      </c>
      <c r="J193" s="26" t="s">
        <v>199</v>
      </c>
      <c r="K193" s="26" t="s">
        <v>336</v>
      </c>
      <c r="L193" s="26" t="s">
        <v>198</v>
      </c>
      <c r="M193" s="26" t="s">
        <v>168</v>
      </c>
      <c r="N193" s="10">
        <v>42</v>
      </c>
      <c r="O193" s="12">
        <v>1900</v>
      </c>
      <c r="P193" s="11">
        <f t="shared" si="15"/>
        <v>79800</v>
      </c>
      <c r="Q193" s="26" t="s">
        <v>335</v>
      </c>
      <c r="R193" s="26" t="s">
        <v>0</v>
      </c>
      <c r="S193" s="10">
        <f>N193*10</f>
        <v>420</v>
      </c>
      <c r="T193" s="10">
        <v>0</v>
      </c>
    </row>
    <row r="194" spans="2:20" ht="34.5" customHeight="1" x14ac:dyDescent="0.25">
      <c r="B194" s="14">
        <f t="shared" si="11"/>
        <v>187</v>
      </c>
      <c r="C194" s="13">
        <v>45929</v>
      </c>
      <c r="D194" s="25">
        <v>2025</v>
      </c>
      <c r="E194" s="26" t="s">
        <v>18</v>
      </c>
      <c r="F194" s="26" t="s">
        <v>64</v>
      </c>
      <c r="G194" s="26" t="s">
        <v>64</v>
      </c>
      <c r="H194" s="26" t="s">
        <v>306</v>
      </c>
      <c r="I194" s="26" t="s">
        <v>4</v>
      </c>
      <c r="J194" s="26" t="s">
        <v>235</v>
      </c>
      <c r="K194" s="26" t="s">
        <v>334</v>
      </c>
      <c r="L194" s="26" t="s">
        <v>107</v>
      </c>
      <c r="M194" s="26" t="s">
        <v>63</v>
      </c>
      <c r="N194" s="10">
        <v>1</v>
      </c>
      <c r="O194" s="12">
        <v>24900</v>
      </c>
      <c r="P194" s="11">
        <f t="shared" si="15"/>
        <v>24900</v>
      </c>
      <c r="Q194" s="26" t="s">
        <v>106</v>
      </c>
      <c r="R194" s="26" t="s">
        <v>0</v>
      </c>
      <c r="S194" s="10">
        <v>1</v>
      </c>
      <c r="T194" s="10">
        <v>0</v>
      </c>
    </row>
    <row r="195" spans="2:20" s="27" customFormat="1" ht="79.5" customHeight="1" x14ac:dyDescent="0.25">
      <c r="B195" s="14">
        <f t="shared" si="11"/>
        <v>188</v>
      </c>
      <c r="C195" s="13">
        <v>45930</v>
      </c>
      <c r="D195" s="35">
        <v>2025</v>
      </c>
      <c r="E195" s="26" t="s">
        <v>9</v>
      </c>
      <c r="F195" s="26" t="s">
        <v>332</v>
      </c>
      <c r="G195" s="26" t="s">
        <v>332</v>
      </c>
      <c r="H195" s="26" t="s">
        <v>331</v>
      </c>
      <c r="I195" s="26" t="s">
        <v>4</v>
      </c>
      <c r="J195" s="26" t="s">
        <v>330</v>
      </c>
      <c r="K195" s="26" t="s">
        <v>276</v>
      </c>
      <c r="L195" s="26" t="s">
        <v>74</v>
      </c>
      <c r="M195" s="26" t="s">
        <v>11</v>
      </c>
      <c r="N195" s="31">
        <v>1265</v>
      </c>
      <c r="O195" s="33">
        <v>0</v>
      </c>
      <c r="P195" s="32">
        <f t="shared" si="15"/>
        <v>0</v>
      </c>
      <c r="Q195" s="26" t="s">
        <v>149</v>
      </c>
      <c r="R195" s="26" t="s">
        <v>6</v>
      </c>
      <c r="S195" s="31">
        <f>N195/2</f>
        <v>632.5</v>
      </c>
      <c r="T195" s="31">
        <v>0</v>
      </c>
    </row>
    <row r="196" spans="2:20" s="27" customFormat="1" ht="34.5" x14ac:dyDescent="0.25">
      <c r="B196" s="14">
        <f t="shared" si="11"/>
        <v>189</v>
      </c>
      <c r="C196" s="13">
        <v>45930</v>
      </c>
      <c r="D196" s="35">
        <v>2025</v>
      </c>
      <c r="E196" s="26" t="s">
        <v>31</v>
      </c>
      <c r="F196" s="26" t="s">
        <v>324</v>
      </c>
      <c r="G196" s="26" t="s">
        <v>329</v>
      </c>
      <c r="H196" s="26" t="s">
        <v>328</v>
      </c>
      <c r="I196" s="26" t="s">
        <v>22</v>
      </c>
      <c r="J196" s="26" t="s">
        <v>238</v>
      </c>
      <c r="K196" s="26" t="s">
        <v>275</v>
      </c>
      <c r="L196" s="26" t="s">
        <v>74</v>
      </c>
      <c r="M196" s="26" t="s">
        <v>11</v>
      </c>
      <c r="N196" s="31">
        <v>503</v>
      </c>
      <c r="O196" s="33">
        <v>0</v>
      </c>
      <c r="P196" s="32">
        <f t="shared" si="15"/>
        <v>0</v>
      </c>
      <c r="Q196" s="26" t="s">
        <v>149</v>
      </c>
      <c r="R196" s="26" t="s">
        <v>6</v>
      </c>
      <c r="S196" s="31">
        <f>N196/2</f>
        <v>251.5</v>
      </c>
      <c r="T196" s="31">
        <v>0</v>
      </c>
    </row>
    <row r="197" spans="2:20" s="27" customFormat="1" ht="34.5" x14ac:dyDescent="0.25">
      <c r="B197" s="14">
        <f t="shared" si="11"/>
        <v>190</v>
      </c>
      <c r="C197" s="13">
        <v>45930</v>
      </c>
      <c r="D197" s="35">
        <v>2025</v>
      </c>
      <c r="E197" s="26" t="s">
        <v>31</v>
      </c>
      <c r="F197" s="26" t="s">
        <v>324</v>
      </c>
      <c r="G197" s="26" t="s">
        <v>327</v>
      </c>
      <c r="H197" s="26" t="s">
        <v>326</v>
      </c>
      <c r="I197" s="26" t="s">
        <v>22</v>
      </c>
      <c r="J197" s="26" t="s">
        <v>325</v>
      </c>
      <c r="K197" s="26" t="s">
        <v>274</v>
      </c>
      <c r="L197" s="26" t="s">
        <v>74</v>
      </c>
      <c r="M197" s="26" t="s">
        <v>11</v>
      </c>
      <c r="N197" s="31">
        <v>328</v>
      </c>
      <c r="O197" s="33">
        <v>0</v>
      </c>
      <c r="P197" s="32">
        <f t="shared" si="15"/>
        <v>0</v>
      </c>
      <c r="Q197" s="26" t="s">
        <v>149</v>
      </c>
      <c r="R197" s="26" t="s">
        <v>6</v>
      </c>
      <c r="S197" s="31">
        <f>N197/2</f>
        <v>164</v>
      </c>
      <c r="T197" s="31">
        <v>0</v>
      </c>
    </row>
    <row r="198" spans="2:20" s="27" customFormat="1" ht="34.5" x14ac:dyDescent="0.25">
      <c r="B198" s="14">
        <f t="shared" si="11"/>
        <v>191</v>
      </c>
      <c r="C198" s="13">
        <v>45930</v>
      </c>
      <c r="D198" s="35">
        <v>2025</v>
      </c>
      <c r="E198" s="26" t="s">
        <v>31</v>
      </c>
      <c r="F198" s="26" t="s">
        <v>324</v>
      </c>
      <c r="G198" s="26" t="s">
        <v>323</v>
      </c>
      <c r="H198" s="26" t="s">
        <v>322</v>
      </c>
      <c r="I198" s="26" t="s">
        <v>22</v>
      </c>
      <c r="J198" s="26" t="s">
        <v>321</v>
      </c>
      <c r="K198" s="26" t="s">
        <v>273</v>
      </c>
      <c r="L198" s="26" t="s">
        <v>74</v>
      </c>
      <c r="M198" s="26" t="s">
        <v>11</v>
      </c>
      <c r="N198" s="31">
        <v>321</v>
      </c>
      <c r="O198" s="33">
        <v>0</v>
      </c>
      <c r="P198" s="32">
        <f t="shared" si="15"/>
        <v>0</v>
      </c>
      <c r="Q198" s="26" t="s">
        <v>149</v>
      </c>
      <c r="R198" s="26" t="s">
        <v>6</v>
      </c>
      <c r="S198" s="31">
        <f>N198/2</f>
        <v>160.5</v>
      </c>
      <c r="T198" s="31">
        <v>0</v>
      </c>
    </row>
    <row r="199" spans="2:20" s="28" customFormat="1" ht="34.5" customHeight="1" x14ac:dyDescent="0.25">
      <c r="B199" s="14">
        <f t="shared" si="11"/>
        <v>192</v>
      </c>
      <c r="C199" s="13">
        <v>45930</v>
      </c>
      <c r="D199" s="25">
        <v>2025</v>
      </c>
      <c r="E199" s="26" t="s">
        <v>18</v>
      </c>
      <c r="F199" s="26" t="s">
        <v>64</v>
      </c>
      <c r="G199" s="26" t="s">
        <v>64</v>
      </c>
      <c r="H199" s="26" t="s">
        <v>306</v>
      </c>
      <c r="I199" s="26" t="s">
        <v>4</v>
      </c>
      <c r="J199" s="26" t="s">
        <v>235</v>
      </c>
      <c r="K199" s="26" t="s">
        <v>320</v>
      </c>
      <c r="L199" s="26" t="s">
        <v>319</v>
      </c>
      <c r="M199" s="26" t="s">
        <v>318</v>
      </c>
      <c r="N199" s="10">
        <v>40</v>
      </c>
      <c r="O199" s="12">
        <v>580</v>
      </c>
      <c r="P199" s="11">
        <f t="shared" si="15"/>
        <v>23200</v>
      </c>
      <c r="Q199" s="26" t="s">
        <v>317</v>
      </c>
      <c r="R199" s="26" t="s">
        <v>316</v>
      </c>
      <c r="S199" s="10">
        <f>+N199</f>
        <v>40</v>
      </c>
      <c r="T199" s="10">
        <v>0</v>
      </c>
    </row>
    <row r="200" spans="2:20" ht="34.5" customHeight="1" x14ac:dyDescent="0.25">
      <c r="B200" s="14">
        <f t="shared" si="11"/>
        <v>193</v>
      </c>
      <c r="C200" s="13">
        <v>45930</v>
      </c>
      <c r="D200" s="35">
        <v>2025</v>
      </c>
      <c r="E200" s="26" t="s">
        <v>18</v>
      </c>
      <c r="F200" s="26" t="s">
        <v>64</v>
      </c>
      <c r="G200" s="26" t="s">
        <v>64</v>
      </c>
      <c r="H200" s="26" t="s">
        <v>306</v>
      </c>
      <c r="I200" s="26" t="s">
        <v>4</v>
      </c>
      <c r="J200" s="26" t="s">
        <v>235</v>
      </c>
      <c r="K200" s="26" t="s">
        <v>139</v>
      </c>
      <c r="L200" s="26" t="s">
        <v>315</v>
      </c>
      <c r="M200" s="26" t="s">
        <v>314</v>
      </c>
      <c r="N200" s="10">
        <v>3</v>
      </c>
      <c r="O200" s="12">
        <v>50</v>
      </c>
      <c r="P200" s="11">
        <f t="shared" ref="P200:P207" si="16">+N200*O200</f>
        <v>150</v>
      </c>
      <c r="Q200" s="26" t="s">
        <v>303</v>
      </c>
      <c r="R200" s="26" t="s">
        <v>1</v>
      </c>
      <c r="S200" s="10">
        <f t="shared" ref="S200:S206" si="17">N200</f>
        <v>3</v>
      </c>
      <c r="T200" s="10">
        <v>0</v>
      </c>
    </row>
    <row r="201" spans="2:20" ht="34.5" customHeight="1" x14ac:dyDescent="0.25">
      <c r="B201" s="14">
        <f t="shared" si="11"/>
        <v>194</v>
      </c>
      <c r="C201" s="13">
        <v>45930</v>
      </c>
      <c r="D201" s="35">
        <v>2025</v>
      </c>
      <c r="E201" s="26" t="s">
        <v>18</v>
      </c>
      <c r="F201" s="26" t="s">
        <v>64</v>
      </c>
      <c r="G201" s="26" t="s">
        <v>64</v>
      </c>
      <c r="H201" s="26" t="s">
        <v>306</v>
      </c>
      <c r="I201" s="26" t="s">
        <v>4</v>
      </c>
      <c r="J201" s="26" t="s">
        <v>235</v>
      </c>
      <c r="K201" s="26" t="s">
        <v>139</v>
      </c>
      <c r="L201" s="26" t="s">
        <v>313</v>
      </c>
      <c r="M201" s="26" t="s">
        <v>311</v>
      </c>
      <c r="N201" s="10">
        <v>1</v>
      </c>
      <c r="O201" s="12">
        <v>900</v>
      </c>
      <c r="P201" s="11">
        <f t="shared" si="16"/>
        <v>900</v>
      </c>
      <c r="Q201" s="26" t="s">
        <v>303</v>
      </c>
      <c r="R201" s="26" t="s">
        <v>1</v>
      </c>
      <c r="S201" s="10">
        <f t="shared" si="17"/>
        <v>1</v>
      </c>
      <c r="T201" s="10">
        <v>0</v>
      </c>
    </row>
    <row r="202" spans="2:20" ht="34.5" customHeight="1" x14ac:dyDescent="0.25">
      <c r="B202" s="14">
        <f t="shared" ref="B202:B207" si="18">+B201+1</f>
        <v>195</v>
      </c>
      <c r="C202" s="13">
        <v>45930</v>
      </c>
      <c r="D202" s="35">
        <v>2025</v>
      </c>
      <c r="E202" s="26" t="s">
        <v>18</v>
      </c>
      <c r="F202" s="26" t="s">
        <v>64</v>
      </c>
      <c r="G202" s="26" t="s">
        <v>64</v>
      </c>
      <c r="H202" s="26" t="s">
        <v>306</v>
      </c>
      <c r="I202" s="26" t="s">
        <v>4</v>
      </c>
      <c r="J202" s="26" t="s">
        <v>235</v>
      </c>
      <c r="K202" s="26" t="s">
        <v>139</v>
      </c>
      <c r="L202" s="26" t="s">
        <v>312</v>
      </c>
      <c r="M202" s="26" t="s">
        <v>311</v>
      </c>
      <c r="N202" s="10">
        <v>2</v>
      </c>
      <c r="O202" s="12">
        <v>900</v>
      </c>
      <c r="P202" s="11">
        <f t="shared" si="16"/>
        <v>1800</v>
      </c>
      <c r="Q202" s="26" t="s">
        <v>303</v>
      </c>
      <c r="R202" s="26" t="s">
        <v>1</v>
      </c>
      <c r="S202" s="10">
        <f t="shared" si="17"/>
        <v>2</v>
      </c>
      <c r="T202" s="10">
        <v>0</v>
      </c>
    </row>
    <row r="203" spans="2:20" ht="34.5" customHeight="1" x14ac:dyDescent="0.25">
      <c r="B203" s="14">
        <f t="shared" si="18"/>
        <v>196</v>
      </c>
      <c r="C203" s="13">
        <v>45930</v>
      </c>
      <c r="D203" s="35">
        <v>2025</v>
      </c>
      <c r="E203" s="26" t="s">
        <v>18</v>
      </c>
      <c r="F203" s="26" t="s">
        <v>64</v>
      </c>
      <c r="G203" s="26" t="s">
        <v>64</v>
      </c>
      <c r="H203" s="26" t="s">
        <v>306</v>
      </c>
      <c r="I203" s="26" t="s">
        <v>4</v>
      </c>
      <c r="J203" s="26" t="s">
        <v>235</v>
      </c>
      <c r="K203" s="26" t="s">
        <v>139</v>
      </c>
      <c r="L203" s="26" t="s">
        <v>310</v>
      </c>
      <c r="M203" s="26" t="s">
        <v>307</v>
      </c>
      <c r="N203" s="10">
        <v>64</v>
      </c>
      <c r="O203" s="12">
        <v>35</v>
      </c>
      <c r="P203" s="11">
        <f t="shared" si="16"/>
        <v>2240</v>
      </c>
      <c r="Q203" s="26" t="s">
        <v>303</v>
      </c>
      <c r="R203" s="26" t="s">
        <v>1</v>
      </c>
      <c r="S203" s="10">
        <f t="shared" si="17"/>
        <v>64</v>
      </c>
      <c r="T203" s="10">
        <v>0</v>
      </c>
    </row>
    <row r="204" spans="2:20" ht="34.5" customHeight="1" x14ac:dyDescent="0.25">
      <c r="B204" s="14">
        <f t="shared" si="18"/>
        <v>197</v>
      </c>
      <c r="C204" s="13">
        <v>45930</v>
      </c>
      <c r="D204" s="35">
        <v>2025</v>
      </c>
      <c r="E204" s="26" t="s">
        <v>18</v>
      </c>
      <c r="F204" s="26" t="s">
        <v>64</v>
      </c>
      <c r="G204" s="26" t="s">
        <v>64</v>
      </c>
      <c r="H204" s="26" t="s">
        <v>306</v>
      </c>
      <c r="I204" s="26" t="s">
        <v>4</v>
      </c>
      <c r="J204" s="26" t="s">
        <v>235</v>
      </c>
      <c r="K204" s="26" t="s">
        <v>139</v>
      </c>
      <c r="L204" s="26" t="s">
        <v>309</v>
      </c>
      <c r="M204" s="26" t="s">
        <v>307</v>
      </c>
      <c r="N204" s="10">
        <v>3</v>
      </c>
      <c r="O204" s="12">
        <v>19</v>
      </c>
      <c r="P204" s="11">
        <f t="shared" si="16"/>
        <v>57</v>
      </c>
      <c r="Q204" s="26" t="s">
        <v>303</v>
      </c>
      <c r="R204" s="26" t="s">
        <v>1</v>
      </c>
      <c r="S204" s="10">
        <f t="shared" si="17"/>
        <v>3</v>
      </c>
      <c r="T204" s="10">
        <v>0</v>
      </c>
    </row>
    <row r="205" spans="2:20" ht="34.5" customHeight="1" x14ac:dyDescent="0.25">
      <c r="B205" s="14">
        <f t="shared" si="18"/>
        <v>198</v>
      </c>
      <c r="C205" s="13">
        <v>45930</v>
      </c>
      <c r="D205" s="35">
        <v>2025</v>
      </c>
      <c r="E205" s="26" t="s">
        <v>18</v>
      </c>
      <c r="F205" s="26" t="s">
        <v>64</v>
      </c>
      <c r="G205" s="26" t="s">
        <v>64</v>
      </c>
      <c r="H205" s="26" t="s">
        <v>306</v>
      </c>
      <c r="I205" s="26" t="s">
        <v>4</v>
      </c>
      <c r="J205" s="26" t="s">
        <v>235</v>
      </c>
      <c r="K205" s="26" t="s">
        <v>139</v>
      </c>
      <c r="L205" s="26" t="s">
        <v>308</v>
      </c>
      <c r="M205" s="26" t="s">
        <v>307</v>
      </c>
      <c r="N205" s="10">
        <v>10</v>
      </c>
      <c r="O205" s="12">
        <v>35</v>
      </c>
      <c r="P205" s="11">
        <f t="shared" si="16"/>
        <v>350</v>
      </c>
      <c r="Q205" s="26" t="s">
        <v>303</v>
      </c>
      <c r="R205" s="26" t="s">
        <v>1</v>
      </c>
      <c r="S205" s="10">
        <f t="shared" si="17"/>
        <v>10</v>
      </c>
      <c r="T205" s="10">
        <v>0</v>
      </c>
    </row>
    <row r="206" spans="2:20" ht="34.5" customHeight="1" x14ac:dyDescent="0.25">
      <c r="B206" s="14">
        <f t="shared" si="18"/>
        <v>199</v>
      </c>
      <c r="C206" s="13">
        <v>45930</v>
      </c>
      <c r="D206" s="35">
        <v>2025</v>
      </c>
      <c r="E206" s="26" t="s">
        <v>18</v>
      </c>
      <c r="F206" s="26" t="s">
        <v>64</v>
      </c>
      <c r="G206" s="26" t="s">
        <v>64</v>
      </c>
      <c r="H206" s="26" t="s">
        <v>306</v>
      </c>
      <c r="I206" s="26" t="s">
        <v>4</v>
      </c>
      <c r="J206" s="26" t="s">
        <v>235</v>
      </c>
      <c r="K206" s="26" t="s">
        <v>139</v>
      </c>
      <c r="L206" s="26" t="s">
        <v>305</v>
      </c>
      <c r="M206" s="26" t="s">
        <v>304</v>
      </c>
      <c r="N206" s="10">
        <v>3</v>
      </c>
      <c r="O206" s="12">
        <v>700</v>
      </c>
      <c r="P206" s="11">
        <f t="shared" si="16"/>
        <v>2100</v>
      </c>
      <c r="Q206" s="26" t="s">
        <v>303</v>
      </c>
      <c r="R206" s="26" t="s">
        <v>1</v>
      </c>
      <c r="S206" s="10">
        <f t="shared" si="17"/>
        <v>3</v>
      </c>
      <c r="T206" s="10">
        <v>0</v>
      </c>
    </row>
    <row r="207" spans="2:20" s="27" customFormat="1" ht="34.5" customHeight="1" x14ac:dyDescent="0.25">
      <c r="B207" s="14">
        <f t="shared" si="18"/>
        <v>200</v>
      </c>
      <c r="C207" s="13">
        <v>45929</v>
      </c>
      <c r="D207" s="25">
        <v>2025</v>
      </c>
      <c r="E207" s="26" t="s">
        <v>8</v>
      </c>
      <c r="F207" s="26" t="s">
        <v>181</v>
      </c>
      <c r="G207" s="26" t="s">
        <v>291</v>
      </c>
      <c r="H207" s="26" t="s">
        <v>290</v>
      </c>
      <c r="I207" s="26" t="s">
        <v>136</v>
      </c>
      <c r="J207" s="26" t="s">
        <v>289</v>
      </c>
      <c r="K207" s="26" t="s">
        <v>288</v>
      </c>
      <c r="L207" s="26" t="s">
        <v>108</v>
      </c>
      <c r="M207" s="26" t="s">
        <v>7</v>
      </c>
      <c r="N207" s="10">
        <v>400</v>
      </c>
      <c r="O207" s="12">
        <v>62.79</v>
      </c>
      <c r="P207" s="11">
        <f t="shared" si="16"/>
        <v>25116</v>
      </c>
      <c r="Q207" s="26" t="s">
        <v>75</v>
      </c>
      <c r="R207" s="26" t="s">
        <v>0</v>
      </c>
      <c r="S207" s="10">
        <f>+N207/10</f>
        <v>40</v>
      </c>
      <c r="T207" s="10">
        <v>0</v>
      </c>
    </row>
  </sheetData>
  <sheetProtection selectLockedCells="1" selectUnlockedCells="1"/>
  <autoFilter ref="B7:T207" xr:uid="{C4A97B9C-C42D-4F6E-9273-C72DF2B30CC6}"/>
  <mergeCells count="7">
    <mergeCell ref="B6:C6"/>
    <mergeCell ref="D6:R6"/>
    <mergeCell ref="D1:R1"/>
    <mergeCell ref="D2:R2"/>
    <mergeCell ref="D3:R3"/>
    <mergeCell ref="D4:R4"/>
    <mergeCell ref="D5:R5"/>
  </mergeCells>
  <printOptions horizontalCentered="1"/>
  <pageMargins left="0.25" right="0.25" top="0.75" bottom="0.75" header="0.3" footer="0.3"/>
  <pageSetup paperSize="14" scale="37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k F M l W 4 y S m Q K m A A A A 9 g A A A B I A H A B D b 2 5 m a W c v U G F j a 2 F n Z S 5 4 b W w g o h g A K K A U A A A A A A A A A A A A A A A A A A A A A A A A A A A A h Y + 9 D o I w G E V f h X S n P 2 D U k I 8 y O L h I Y q I x r k 2 t 0 A j F 0 G J 5 N w c f y V c Q o 6 i b 4 z 3 3 D P f e r z f I + r o K L q q 1 u j E p Y p i i Q B n Z H L Q p U t S 5 Y z h H G Y e 1 k C d R q G C Q j U 1 6 e 0 h R 6 d w 5 I c R 7 j 3 2 M m 7 Y g E a W M 7 P P V R p a q F u g j 6 / 9 y q I 1 1 w k i F O O x e Y 3 i E 2 S T G b D b F F M g I I d f m K 0 T D 3 m f 7 A 2 H R V a 5 r F V c 2 X G 6 B j B H I + w N / A F B L A w Q U A A I A C A C Q U y V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F M l W y i K R 7 g O A A A A E Q A A A B M A H A B G b 3 J t d W x h c y 9 T Z W N 0 a W 9 u M S 5 t I K I Y A C i g F A A A A A A A A A A A A A A A A A A A A A A A A A A A A C t O T S 7 J z M 9 T C I b Q h t Y A U E s B A i 0 A F A A C A A g A k F M l W 4 y S m Q K m A A A A 9 g A A A B I A A A A A A A A A A A A A A A A A A A A A A E N v b m Z p Z y 9 Q Y W N r Y W d l L n h t b F B L A Q I t A B Q A A g A I A J B T J V s P y u m r p A A A A O k A A A A T A A A A A A A A A A A A A A A A A P I A A A B b Q 2 9 u d G V u d F 9 U e X B l c 1 0 u e G 1 s U E s B A i 0 A F A A C A A g A k F M l W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W Q E A A A A A A A A 3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4 z a q z S x x 3 T Z a Y U v L o z G 8 k A A A A A A I A A A A A A B B m A A A A A Q A A I A A A A F l T 5 j J z W o S G Y Z S f q M m M 4 Z G x g Y 1 y 6 G k H 6 h O g P Y k i u H l 5 A A A A A A 6 A A A A A A g A A I A A A A C k x d z l J A l M 4 t x o 9 2 r J + u U C n a R P M i k 2 S f h B 5 v 6 4 h x H i b U A A A A O i 5 g u Y z v X Y x t u B d B R u 1 h m 5 b p 6 j H u r F 3 7 K N n 5 Q e U 7 Y q 3 B Y n i W l E s q X O X s o l o Q R d p 3 H W 0 z D 5 y 4 I + S g y 6 l / 8 u k g 9 j q x 4 x Q F X F A d p z 6 k 1 B 0 u K W Y Q A A A A L A 2 E E u X N X A 9 C x c S M l d U r g D u I b / 8 i L R P R p O P 0 6 v b W H D g Z w s + 7 D n O R n v w T w D X m L 4 E / 2 + B Z T n K o G d O w 2 g 7 / J L A j l o = < / D a t a M a s h u p > 
</file>

<file path=customXml/itemProps1.xml><?xml version="1.0" encoding="utf-8"?>
<ds:datastoreItem xmlns:ds="http://schemas.openxmlformats.org/officeDocument/2006/customXml" ds:itemID="{AAFA4318-5DE9-48E9-9046-F848A9DC02F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RESUMEN NUMERAL 7</vt:lpstr>
      <vt:lpstr>NUMERAL 7</vt:lpstr>
      <vt:lpstr>'NUMERAL 7'!Área_de_impresión</vt:lpstr>
      <vt:lpstr>'NUMERAL 7'!Títulos_a_imprimir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LICENCIA 28 FODES</dc:creator>
  <cp:lastModifiedBy>Ledy Marcela Carrillo Méndez</cp:lastModifiedBy>
  <cp:lastPrinted>2025-10-13T15:41:39Z</cp:lastPrinted>
  <dcterms:created xsi:type="dcterms:W3CDTF">2024-04-04T21:31:16Z</dcterms:created>
  <dcterms:modified xsi:type="dcterms:W3CDTF">2025-10-13T20:24:40Z</dcterms:modified>
</cp:coreProperties>
</file>